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Y:\Craig\GP2019-1\Appendices\Appendix 4\"/>
    </mc:Choice>
  </mc:AlternateContent>
  <bookViews>
    <workbookView xWindow="0" yWindow="0" windowWidth="19590" windowHeight="11280"/>
  </bookViews>
  <sheets>
    <sheet name="ReadMe" sheetId="4" r:id="rId1"/>
    <sheet name="Table 8" sheetId="5" r:id="rId2"/>
    <sheet name="Table 9" sheetId="6" r:id="rId3"/>
    <sheet name="Table 10" sheetId="7" r:id="rId4"/>
    <sheet name="Table 11" sheetId="8" r:id="rId5"/>
    <sheet name="Table 12" sheetId="9" r:id="rId6"/>
  </sheets>
  <calcPr calcId="162913"/>
</workbook>
</file>

<file path=xl/calcChain.xml><?xml version="1.0" encoding="utf-8"?>
<calcChain xmlns="http://schemas.openxmlformats.org/spreadsheetml/2006/main">
  <c r="AJ234" i="9" l="1"/>
  <c r="AI234" i="9"/>
  <c r="AH234" i="9"/>
  <c r="AG234" i="9"/>
  <c r="AF234" i="9"/>
  <c r="AE234" i="9"/>
  <c r="AJ233" i="9"/>
  <c r="AI233" i="9"/>
  <c r="AH233" i="9"/>
  <c r="AG233" i="9"/>
  <c r="AF233" i="9"/>
  <c r="AE233" i="9"/>
  <c r="AJ232" i="9"/>
  <c r="AI232" i="9"/>
  <c r="AH232" i="9"/>
  <c r="AG232" i="9"/>
  <c r="AF232" i="9"/>
  <c r="AE232" i="9"/>
  <c r="AJ231" i="9"/>
  <c r="AI231" i="9"/>
  <c r="AH231" i="9"/>
  <c r="AG231" i="9"/>
  <c r="AF231" i="9"/>
  <c r="AE231" i="9"/>
  <c r="AJ230" i="9"/>
  <c r="AI230" i="9"/>
  <c r="AH230" i="9"/>
  <c r="AG230" i="9"/>
  <c r="AF230" i="9"/>
  <c r="AE230" i="9"/>
  <c r="AJ229" i="9"/>
  <c r="AI229" i="9"/>
  <c r="AH229" i="9"/>
  <c r="AG229" i="9"/>
  <c r="AF229" i="9"/>
  <c r="AE229" i="9"/>
  <c r="AJ228" i="9"/>
  <c r="AI228" i="9"/>
  <c r="AH228" i="9"/>
  <c r="AG228" i="9"/>
  <c r="AF228" i="9"/>
  <c r="AE228" i="9"/>
  <c r="AJ227" i="9"/>
  <c r="AI227" i="9"/>
  <c r="AH227" i="9"/>
  <c r="AG227" i="9"/>
  <c r="AF227" i="9"/>
  <c r="AE227" i="9"/>
  <c r="AJ226" i="9"/>
  <c r="AI226" i="9"/>
  <c r="AH226" i="9"/>
  <c r="AG226" i="9"/>
  <c r="AF226" i="9"/>
  <c r="AE226" i="9"/>
  <c r="AJ225" i="9"/>
  <c r="AI225" i="9"/>
  <c r="AH225" i="9"/>
  <c r="AG225" i="9"/>
  <c r="AF225" i="9"/>
  <c r="AE225" i="9"/>
  <c r="AJ224" i="9"/>
  <c r="AI224" i="9"/>
  <c r="AH224" i="9"/>
  <c r="AG224" i="9"/>
  <c r="AF224" i="9"/>
  <c r="AE224" i="9"/>
  <c r="AJ223" i="9"/>
  <c r="AI223" i="9"/>
  <c r="AH223" i="9"/>
  <c r="AG223" i="9"/>
  <c r="AF223" i="9"/>
  <c r="AE223" i="9"/>
  <c r="AJ222" i="9"/>
  <c r="AI222" i="9"/>
  <c r="AH222" i="9"/>
  <c r="AG222" i="9"/>
  <c r="AF222" i="9"/>
  <c r="AE222" i="9"/>
  <c r="AJ221" i="9"/>
  <c r="AI221" i="9"/>
  <c r="AH221" i="9"/>
  <c r="AG221" i="9"/>
  <c r="AF221" i="9"/>
  <c r="AE221" i="9"/>
  <c r="AJ220" i="9"/>
  <c r="AI220" i="9"/>
  <c r="AH220" i="9"/>
  <c r="AG220" i="9"/>
  <c r="AF220" i="9"/>
  <c r="AE220" i="9"/>
  <c r="AJ219" i="9"/>
  <c r="AI219" i="9"/>
  <c r="AH219" i="9"/>
  <c r="AG219" i="9"/>
  <c r="AF219" i="9"/>
  <c r="AE219" i="9"/>
  <c r="AJ218" i="9"/>
  <c r="AI218" i="9"/>
  <c r="AH218" i="9"/>
  <c r="AG218" i="9"/>
  <c r="AF218" i="9"/>
  <c r="AE218" i="9"/>
  <c r="AJ217" i="9"/>
  <c r="AI217" i="9"/>
  <c r="AH217" i="9"/>
  <c r="AG217" i="9"/>
  <c r="AF217" i="9"/>
  <c r="AE217" i="9"/>
  <c r="AJ216" i="9"/>
  <c r="AI216" i="9"/>
  <c r="AH216" i="9"/>
  <c r="AG216" i="9"/>
  <c r="AF216" i="9"/>
  <c r="AE216" i="9"/>
  <c r="AJ215" i="9"/>
  <c r="AI215" i="9"/>
  <c r="AH215" i="9"/>
  <c r="AG215" i="9"/>
  <c r="AF215" i="9"/>
  <c r="AE215" i="9"/>
  <c r="AJ214" i="9"/>
  <c r="AI214" i="9"/>
  <c r="AH214" i="9"/>
  <c r="AG214" i="9"/>
  <c r="AF214" i="9"/>
  <c r="AE214" i="9"/>
  <c r="AJ213" i="9"/>
  <c r="AI213" i="9"/>
  <c r="AH213" i="9"/>
  <c r="AG213" i="9"/>
  <c r="AF213" i="9"/>
  <c r="AE213" i="9"/>
  <c r="AJ212" i="9"/>
  <c r="AI212" i="9"/>
  <c r="AH212" i="9"/>
  <c r="AG212" i="9"/>
  <c r="AF212" i="9"/>
  <c r="AE212" i="9"/>
  <c r="AJ211" i="9"/>
  <c r="AI211" i="9"/>
  <c r="AH211" i="9"/>
  <c r="AG211" i="9"/>
  <c r="AF211" i="9"/>
  <c r="AE211" i="9"/>
  <c r="AJ210" i="9"/>
  <c r="AI210" i="9"/>
  <c r="AH210" i="9"/>
  <c r="AG210" i="9"/>
  <c r="AF210" i="9"/>
  <c r="AE210" i="9"/>
  <c r="AJ209" i="9"/>
  <c r="AI209" i="9"/>
  <c r="AH209" i="9"/>
  <c r="AG209" i="9"/>
  <c r="AF209" i="9"/>
  <c r="AE209" i="9"/>
  <c r="AJ208" i="9"/>
  <c r="AI208" i="9"/>
  <c r="AH208" i="9"/>
  <c r="AG208" i="9"/>
  <c r="AF208" i="9"/>
  <c r="AE208" i="9"/>
  <c r="AJ207" i="9"/>
  <c r="AI207" i="9"/>
  <c r="AH207" i="9"/>
  <c r="AG207" i="9"/>
  <c r="AF207" i="9"/>
  <c r="AE207" i="9"/>
  <c r="AJ206" i="9"/>
  <c r="AI206" i="9"/>
  <c r="AH206" i="9"/>
  <c r="AG206" i="9"/>
  <c r="AF206" i="9"/>
  <c r="AE206" i="9"/>
  <c r="AJ205" i="9"/>
  <c r="AI205" i="9"/>
  <c r="AH205" i="9"/>
  <c r="AG205" i="9"/>
  <c r="AF205" i="9"/>
  <c r="AE205" i="9"/>
  <c r="AJ204" i="9"/>
  <c r="AI204" i="9"/>
  <c r="AH204" i="9"/>
  <c r="AG204" i="9"/>
  <c r="AF204" i="9"/>
  <c r="AE204" i="9"/>
  <c r="AJ203" i="9"/>
  <c r="AI203" i="9"/>
  <c r="AH203" i="9"/>
  <c r="AG203" i="9"/>
  <c r="AF203" i="9"/>
  <c r="AE203" i="9"/>
  <c r="AJ202" i="9"/>
  <c r="AI202" i="9"/>
  <c r="AH202" i="9"/>
  <c r="AG202" i="9"/>
  <c r="AF202" i="9"/>
  <c r="AE202" i="9"/>
  <c r="AJ201" i="9"/>
  <c r="AI201" i="9"/>
  <c r="AH201" i="9"/>
  <c r="AG201" i="9"/>
  <c r="AF201" i="9"/>
  <c r="AE201" i="9"/>
  <c r="AJ200" i="9"/>
  <c r="AI200" i="9"/>
  <c r="AH200" i="9"/>
  <c r="AG200" i="9"/>
  <c r="AF200" i="9"/>
  <c r="AE200" i="9"/>
  <c r="AJ199" i="9"/>
  <c r="AI199" i="9"/>
  <c r="AH199" i="9"/>
  <c r="AG199" i="9"/>
  <c r="AF199" i="9"/>
  <c r="AE199" i="9"/>
  <c r="AJ198" i="9"/>
  <c r="AI198" i="9"/>
  <c r="AH198" i="9"/>
  <c r="AG198" i="9"/>
  <c r="AF198" i="9"/>
  <c r="AE198" i="9"/>
  <c r="AJ197" i="9"/>
  <c r="AI197" i="9"/>
  <c r="AH197" i="9"/>
  <c r="AG197" i="9"/>
  <c r="AF197" i="9"/>
  <c r="AE197" i="9"/>
  <c r="AJ196" i="9"/>
  <c r="AI196" i="9"/>
  <c r="AH196" i="9"/>
  <c r="AG196" i="9"/>
  <c r="AF196" i="9"/>
  <c r="AE196" i="9"/>
  <c r="AJ195" i="9"/>
  <c r="AI195" i="9"/>
  <c r="AH195" i="9"/>
  <c r="AG195" i="9"/>
  <c r="AF195" i="9"/>
  <c r="AE195" i="9"/>
  <c r="AJ194" i="9"/>
  <c r="AI194" i="9"/>
  <c r="AH194" i="9"/>
  <c r="AG194" i="9"/>
  <c r="AF194" i="9"/>
  <c r="AE194" i="9"/>
  <c r="AJ193" i="9"/>
  <c r="AI193" i="9"/>
  <c r="AH193" i="9"/>
  <c r="AG193" i="9"/>
  <c r="AF193" i="9"/>
  <c r="AE193" i="9"/>
  <c r="AJ192" i="9"/>
  <c r="AI192" i="9"/>
  <c r="AH192" i="9"/>
  <c r="AG192" i="9"/>
  <c r="AF192" i="9"/>
  <c r="AE192" i="9"/>
  <c r="AJ191" i="9"/>
  <c r="AI191" i="9"/>
  <c r="AH191" i="9"/>
  <c r="AG191" i="9"/>
  <c r="AF191" i="9"/>
  <c r="AE191" i="9"/>
  <c r="AJ190" i="9"/>
  <c r="AI190" i="9"/>
  <c r="AH190" i="9"/>
  <c r="AG190" i="9"/>
  <c r="AF190" i="9"/>
  <c r="AE190" i="9"/>
  <c r="AJ189" i="9"/>
  <c r="AI189" i="9"/>
  <c r="AH189" i="9"/>
  <c r="AG189" i="9"/>
  <c r="AF189" i="9"/>
  <c r="AE189" i="9"/>
  <c r="AJ188" i="9"/>
  <c r="AI188" i="9"/>
  <c r="AH188" i="9"/>
  <c r="AG188" i="9"/>
  <c r="AF188" i="9"/>
  <c r="AE188" i="9"/>
  <c r="AJ187" i="9"/>
  <c r="AI187" i="9"/>
  <c r="AH187" i="9"/>
  <c r="AG187" i="9"/>
  <c r="AF187" i="9"/>
  <c r="AE187" i="9"/>
  <c r="AJ186" i="9"/>
  <c r="AI186" i="9"/>
  <c r="AH186" i="9"/>
  <c r="AG186" i="9"/>
  <c r="AF186" i="9"/>
  <c r="AE186" i="9"/>
  <c r="AJ185" i="9"/>
  <c r="AI185" i="9"/>
  <c r="AH185" i="9"/>
  <c r="AG185" i="9"/>
  <c r="AF185" i="9"/>
  <c r="AE185" i="9"/>
  <c r="AJ184" i="9"/>
  <c r="AI184" i="9"/>
  <c r="AH184" i="9"/>
  <c r="AG184" i="9"/>
  <c r="AF184" i="9"/>
  <c r="AE184" i="9"/>
  <c r="AJ183" i="9"/>
  <c r="AI183" i="9"/>
  <c r="AH183" i="9"/>
  <c r="AG183" i="9"/>
  <c r="AF183" i="9"/>
  <c r="AE183" i="9"/>
  <c r="AJ182" i="9"/>
  <c r="AI182" i="9"/>
  <c r="AH182" i="9"/>
  <c r="AG182" i="9"/>
  <c r="AF182" i="9"/>
  <c r="AE182" i="9"/>
  <c r="AJ181" i="9"/>
  <c r="AI181" i="9"/>
  <c r="AH181" i="9"/>
  <c r="AG181" i="9"/>
  <c r="AF181" i="9"/>
  <c r="AE181" i="9"/>
  <c r="AJ180" i="9"/>
  <c r="AI180" i="9"/>
  <c r="AH180" i="9"/>
  <c r="AG180" i="9"/>
  <c r="AF180" i="9"/>
  <c r="AE180" i="9"/>
  <c r="AJ179" i="9"/>
  <c r="AI179" i="9"/>
  <c r="AH179" i="9"/>
  <c r="AG179" i="9"/>
  <c r="AF179" i="9"/>
  <c r="AE179" i="9"/>
  <c r="AJ178" i="9"/>
  <c r="AI178" i="9"/>
  <c r="AH178" i="9"/>
  <c r="AG178" i="9"/>
  <c r="AF178" i="9"/>
  <c r="AE178" i="9"/>
  <c r="AJ177" i="9"/>
  <c r="AI177" i="9"/>
  <c r="AH177" i="9"/>
  <c r="AG177" i="9"/>
  <c r="AF177" i="9"/>
  <c r="AE177" i="9"/>
  <c r="AJ176" i="9"/>
  <c r="AI176" i="9"/>
  <c r="AH176" i="9"/>
  <c r="AG176" i="9"/>
  <c r="AF176" i="9"/>
  <c r="AE176" i="9"/>
  <c r="AJ175" i="9"/>
  <c r="AI175" i="9"/>
  <c r="AH175" i="9"/>
  <c r="AG175" i="9"/>
  <c r="AF175" i="9"/>
  <c r="AE175" i="9"/>
  <c r="AJ174" i="9"/>
  <c r="AI174" i="9"/>
  <c r="AH174" i="9"/>
  <c r="AG174" i="9"/>
  <c r="AF174" i="9"/>
  <c r="AE174" i="9"/>
  <c r="AJ173" i="9"/>
  <c r="AI173" i="9"/>
  <c r="AH173" i="9"/>
  <c r="AG173" i="9"/>
  <c r="AF173" i="9"/>
  <c r="AE173" i="9"/>
  <c r="AJ172" i="9"/>
  <c r="AI172" i="9"/>
  <c r="AH172" i="9"/>
  <c r="AG172" i="9"/>
  <c r="AF172" i="9"/>
  <c r="AE172" i="9"/>
  <c r="AJ171" i="9"/>
  <c r="AI171" i="9"/>
  <c r="AH171" i="9"/>
  <c r="AG171" i="9"/>
  <c r="AF171" i="9"/>
  <c r="AE171" i="9"/>
  <c r="AJ170" i="9"/>
  <c r="AI170" i="9"/>
  <c r="AH170" i="9"/>
  <c r="AG170" i="9"/>
  <c r="AF170" i="9"/>
  <c r="AE170" i="9"/>
  <c r="AJ169" i="9"/>
  <c r="AI169" i="9"/>
  <c r="AH169" i="9"/>
  <c r="AG169" i="9"/>
  <c r="AF169" i="9"/>
  <c r="AE169" i="9"/>
  <c r="AJ168" i="9"/>
  <c r="AI168" i="9"/>
  <c r="AH168" i="9"/>
  <c r="AG168" i="9"/>
  <c r="AF168" i="9"/>
  <c r="AE168" i="9"/>
  <c r="AJ167" i="9"/>
  <c r="AI167" i="9"/>
  <c r="AH167" i="9"/>
  <c r="AG167" i="9"/>
  <c r="AF167" i="9"/>
  <c r="AE167" i="9"/>
  <c r="AJ166" i="9"/>
  <c r="AI166" i="9"/>
  <c r="AH166" i="9"/>
  <c r="AG166" i="9"/>
  <c r="AF166" i="9"/>
  <c r="AE166" i="9"/>
  <c r="AJ165" i="9"/>
  <c r="AI165" i="9"/>
  <c r="AH165" i="9"/>
  <c r="AG165" i="9"/>
  <c r="AF165" i="9"/>
  <c r="AE165" i="9"/>
  <c r="AJ164" i="9"/>
  <c r="AI164" i="9"/>
  <c r="AH164" i="9"/>
  <c r="AG164" i="9"/>
  <c r="AF164" i="9"/>
  <c r="AE164" i="9"/>
  <c r="AJ163" i="9"/>
  <c r="AI163" i="9"/>
  <c r="AH163" i="9"/>
  <c r="AG163" i="9"/>
  <c r="AF163" i="9"/>
  <c r="AE163" i="9"/>
  <c r="AJ162" i="9"/>
  <c r="AI162" i="9"/>
  <c r="AH162" i="9"/>
  <c r="AG162" i="9"/>
  <c r="AF162" i="9"/>
  <c r="AE162" i="9"/>
  <c r="AJ161" i="9"/>
  <c r="AI161" i="9"/>
  <c r="AH161" i="9"/>
  <c r="AG161" i="9"/>
  <c r="AF161" i="9"/>
  <c r="AE161" i="9"/>
  <c r="AJ160" i="9"/>
  <c r="AI160" i="9"/>
  <c r="AH160" i="9"/>
  <c r="AG160" i="9"/>
  <c r="AF160" i="9"/>
  <c r="AE160" i="9"/>
  <c r="AJ159" i="9"/>
  <c r="AI159" i="9"/>
  <c r="AH159" i="9"/>
  <c r="AG159" i="9"/>
  <c r="AF159" i="9"/>
  <c r="AE159" i="9"/>
  <c r="AJ158" i="9"/>
  <c r="AI158" i="9"/>
  <c r="AH158" i="9"/>
  <c r="AG158" i="9"/>
  <c r="AF158" i="9"/>
  <c r="AE158" i="9"/>
  <c r="AJ157" i="9"/>
  <c r="AI157" i="9"/>
  <c r="AH157" i="9"/>
  <c r="AG157" i="9"/>
  <c r="AF157" i="9"/>
  <c r="AE157" i="9"/>
  <c r="AJ156" i="9"/>
  <c r="AI156" i="9"/>
  <c r="AH156" i="9"/>
  <c r="AG156" i="9"/>
  <c r="AF156" i="9"/>
  <c r="AE156" i="9"/>
  <c r="AJ155" i="9"/>
  <c r="AI155" i="9"/>
  <c r="AH155" i="9"/>
  <c r="AG155" i="9"/>
  <c r="AF155" i="9"/>
  <c r="AE155" i="9"/>
  <c r="AJ154" i="9"/>
  <c r="AI154" i="9"/>
  <c r="AH154" i="9"/>
  <c r="AG154" i="9"/>
  <c r="AF154" i="9"/>
  <c r="AE154" i="9"/>
  <c r="AJ153" i="9"/>
  <c r="AI153" i="9"/>
  <c r="AH153" i="9"/>
  <c r="AG153" i="9"/>
  <c r="AF153" i="9"/>
  <c r="AE153" i="9"/>
  <c r="AJ152" i="9"/>
  <c r="AI152" i="9"/>
  <c r="AH152" i="9"/>
  <c r="AG152" i="9"/>
  <c r="AF152" i="9"/>
  <c r="AE152" i="9"/>
  <c r="AJ151" i="9"/>
  <c r="AI151" i="9"/>
  <c r="AH151" i="9"/>
  <c r="AG151" i="9"/>
  <c r="AF151" i="9"/>
  <c r="AE151" i="9"/>
  <c r="AJ150" i="9"/>
  <c r="AI150" i="9"/>
  <c r="AH150" i="9"/>
  <c r="AG150" i="9"/>
  <c r="AF150" i="9"/>
  <c r="AE150" i="9"/>
  <c r="AJ149" i="9"/>
  <c r="AI149" i="9"/>
  <c r="AH149" i="9"/>
  <c r="AG149" i="9"/>
  <c r="AF149" i="9"/>
  <c r="AE149" i="9"/>
  <c r="AJ148" i="9"/>
  <c r="AI148" i="9"/>
  <c r="AH148" i="9"/>
  <c r="AG148" i="9"/>
  <c r="AF148" i="9"/>
  <c r="AE148" i="9"/>
  <c r="AJ147" i="9"/>
  <c r="AI147" i="9"/>
  <c r="AH147" i="9"/>
  <c r="AG147" i="9"/>
  <c r="AF147" i="9"/>
  <c r="AE147" i="9"/>
  <c r="AJ146" i="9"/>
  <c r="AI146" i="9"/>
  <c r="AH146" i="9"/>
  <c r="AG146" i="9"/>
  <c r="AF146" i="9"/>
  <c r="AE146" i="9"/>
  <c r="AJ145" i="9"/>
  <c r="AI145" i="9"/>
  <c r="AH145" i="9"/>
  <c r="AG145" i="9"/>
  <c r="AF145" i="9"/>
  <c r="AE145" i="9"/>
  <c r="AJ144" i="9"/>
  <c r="AI144" i="9"/>
  <c r="AH144" i="9"/>
  <c r="AG144" i="9"/>
  <c r="AF144" i="9"/>
  <c r="AE144" i="9"/>
  <c r="AJ143" i="9"/>
  <c r="AI143" i="9"/>
  <c r="AH143" i="9"/>
  <c r="AG143" i="9"/>
  <c r="AF143" i="9"/>
  <c r="AE143" i="9"/>
  <c r="AJ142" i="9"/>
  <c r="AI142" i="9"/>
  <c r="AH142" i="9"/>
  <c r="AG142" i="9"/>
  <c r="AF142" i="9"/>
  <c r="AE142" i="9"/>
  <c r="AJ141" i="9"/>
  <c r="AI141" i="9"/>
  <c r="AH141" i="9"/>
  <c r="AG141" i="9"/>
  <c r="AF141" i="9"/>
  <c r="AE141" i="9"/>
  <c r="AJ140" i="9"/>
  <c r="AI140" i="9"/>
  <c r="AH140" i="9"/>
  <c r="AG140" i="9"/>
  <c r="AF140" i="9"/>
  <c r="AE140" i="9"/>
  <c r="AJ139" i="9"/>
  <c r="AI139" i="9"/>
  <c r="AH139" i="9"/>
  <c r="AG139" i="9"/>
  <c r="AF139" i="9"/>
  <c r="AE139" i="9"/>
  <c r="AJ138" i="9"/>
  <c r="AI138" i="9"/>
  <c r="AH138" i="9"/>
  <c r="AG138" i="9"/>
  <c r="AF138" i="9"/>
  <c r="AE138" i="9"/>
  <c r="AJ137" i="9"/>
  <c r="AI137" i="9"/>
  <c r="AH137" i="9"/>
  <c r="AG137" i="9"/>
  <c r="AF137" i="9"/>
  <c r="AE137" i="9"/>
  <c r="AJ136" i="9"/>
  <c r="AI136" i="9"/>
  <c r="AH136" i="9"/>
  <c r="AG136" i="9"/>
  <c r="AF136" i="9"/>
  <c r="AE136" i="9"/>
  <c r="AJ135" i="9"/>
  <c r="AI135" i="9"/>
  <c r="AH135" i="9"/>
  <c r="AG135" i="9"/>
  <c r="AF135" i="9"/>
  <c r="AE135" i="9"/>
  <c r="AJ134" i="9"/>
  <c r="AI134" i="9"/>
  <c r="AH134" i="9"/>
  <c r="AG134" i="9"/>
  <c r="AF134" i="9"/>
  <c r="AE134" i="9"/>
  <c r="AJ133" i="9"/>
  <c r="AI133" i="9"/>
  <c r="AH133" i="9"/>
  <c r="AG133" i="9"/>
  <c r="AF133" i="9"/>
  <c r="AE133" i="9"/>
  <c r="AJ132" i="9"/>
  <c r="AI132" i="9"/>
  <c r="AH132" i="9"/>
  <c r="AG132" i="9"/>
  <c r="AF132" i="9"/>
  <c r="AE132" i="9"/>
  <c r="AJ131" i="9"/>
  <c r="AI131" i="9"/>
  <c r="AH131" i="9"/>
  <c r="AG131" i="9"/>
  <c r="AF131" i="9"/>
  <c r="AE131" i="9"/>
  <c r="AJ130" i="9"/>
  <c r="AI130" i="9"/>
  <c r="AH130" i="9"/>
  <c r="AG130" i="9"/>
  <c r="AF130" i="9"/>
  <c r="AE130" i="9"/>
  <c r="AJ129" i="9"/>
  <c r="AI129" i="9"/>
  <c r="AH129" i="9"/>
  <c r="AG129" i="9"/>
  <c r="AF129" i="9"/>
  <c r="AE129" i="9"/>
  <c r="AJ127" i="9"/>
  <c r="AI127" i="9"/>
  <c r="AH127" i="9"/>
  <c r="AG127" i="9"/>
  <c r="AF127" i="9"/>
  <c r="AE127" i="9"/>
  <c r="AJ126" i="9"/>
  <c r="AI126" i="9"/>
  <c r="AH126" i="9"/>
  <c r="AG126" i="9"/>
  <c r="AF126" i="9"/>
  <c r="AE126" i="9"/>
  <c r="AJ125" i="9"/>
  <c r="AI125" i="9"/>
  <c r="AH125" i="9"/>
  <c r="AG125" i="9"/>
  <c r="AF125" i="9"/>
  <c r="AE125" i="9"/>
  <c r="AJ124" i="9"/>
  <c r="AI124" i="9"/>
  <c r="AH124" i="9"/>
  <c r="AG124" i="9"/>
  <c r="AF124" i="9"/>
  <c r="AE124" i="9"/>
  <c r="AJ123" i="9"/>
  <c r="AI123" i="9"/>
  <c r="AH123" i="9"/>
  <c r="AG123" i="9"/>
  <c r="AF123" i="9"/>
  <c r="AE123" i="9"/>
  <c r="AJ122" i="9"/>
  <c r="AI122" i="9"/>
  <c r="AH122" i="9"/>
  <c r="AG122" i="9"/>
  <c r="AF122" i="9"/>
  <c r="AE122" i="9"/>
  <c r="AJ121" i="9"/>
  <c r="AI121" i="9"/>
  <c r="AH121" i="9"/>
  <c r="AG121" i="9"/>
  <c r="AF121" i="9"/>
  <c r="AE121" i="9"/>
  <c r="AJ120" i="9"/>
  <c r="AI120" i="9"/>
  <c r="AH120" i="9"/>
  <c r="AG120" i="9"/>
  <c r="AF120" i="9"/>
  <c r="AE120" i="9"/>
  <c r="AJ118" i="9"/>
  <c r="AI118" i="9"/>
  <c r="AH118" i="9"/>
  <c r="AG118" i="9"/>
  <c r="AF118" i="9"/>
  <c r="AE118" i="9"/>
  <c r="AJ117" i="9"/>
  <c r="AI117" i="9"/>
  <c r="AH117" i="9"/>
  <c r="AG117" i="9"/>
  <c r="AF117" i="9"/>
  <c r="AE117" i="9"/>
  <c r="AJ116" i="9"/>
  <c r="AI116" i="9"/>
  <c r="AH116" i="9"/>
  <c r="AG116" i="9"/>
  <c r="AF116" i="9"/>
  <c r="AE116" i="9"/>
  <c r="AJ115" i="9"/>
  <c r="AI115" i="9"/>
  <c r="AH115" i="9"/>
  <c r="AG115" i="9"/>
  <c r="AF115" i="9"/>
  <c r="AE115" i="9"/>
  <c r="AJ114" i="9"/>
  <c r="AI114" i="9"/>
  <c r="AH114" i="9"/>
  <c r="AG114" i="9"/>
  <c r="AF114" i="9"/>
  <c r="AE114" i="9"/>
  <c r="AJ113" i="9"/>
  <c r="AI113" i="9"/>
  <c r="AH113" i="9"/>
  <c r="AG113" i="9"/>
  <c r="AF113" i="9"/>
  <c r="AE113" i="9"/>
  <c r="AJ112" i="9"/>
  <c r="AI112" i="9"/>
  <c r="AH112" i="9"/>
  <c r="AG112" i="9"/>
  <c r="AF112" i="9"/>
  <c r="AE112" i="9"/>
  <c r="AJ111" i="9"/>
  <c r="AI111" i="9"/>
  <c r="AH111" i="9"/>
  <c r="AG111" i="9"/>
  <c r="AF111" i="9"/>
  <c r="AE111" i="9"/>
  <c r="AJ110" i="9"/>
  <c r="AI110" i="9"/>
  <c r="AH110" i="9"/>
  <c r="AG110" i="9"/>
  <c r="AF110" i="9"/>
  <c r="AE110" i="9"/>
  <c r="AJ109" i="9"/>
  <c r="AI109" i="9"/>
  <c r="AH109" i="9"/>
  <c r="AG109" i="9"/>
  <c r="AF109" i="9"/>
  <c r="AE109" i="9"/>
  <c r="AJ108" i="9"/>
  <c r="AI108" i="9"/>
  <c r="AH108" i="9"/>
  <c r="AG108" i="9"/>
  <c r="AF108" i="9"/>
  <c r="AE108" i="9"/>
  <c r="AJ107" i="9"/>
  <c r="AI107" i="9"/>
  <c r="AH107" i="9"/>
  <c r="AG107" i="9"/>
  <c r="AF107" i="9"/>
  <c r="AE107" i="9"/>
  <c r="AJ106" i="9"/>
  <c r="AI106" i="9"/>
  <c r="AH106" i="9"/>
  <c r="AG106" i="9"/>
  <c r="AF106" i="9"/>
  <c r="AE106" i="9"/>
  <c r="AJ105" i="9"/>
  <c r="AI105" i="9"/>
  <c r="AH105" i="9"/>
  <c r="AG105" i="9"/>
  <c r="AF105" i="9"/>
  <c r="AE105" i="9"/>
  <c r="AJ104" i="9"/>
  <c r="AI104" i="9"/>
  <c r="AH104" i="9"/>
  <c r="AG104" i="9"/>
  <c r="AF104" i="9"/>
  <c r="AE104" i="9"/>
  <c r="AJ103" i="9"/>
  <c r="AI103" i="9"/>
  <c r="AH103" i="9"/>
  <c r="AG103" i="9"/>
  <c r="AF103" i="9"/>
  <c r="AE103" i="9"/>
  <c r="AJ102" i="9"/>
  <c r="AI102" i="9"/>
  <c r="AH102" i="9"/>
  <c r="AG102" i="9"/>
  <c r="AF102" i="9"/>
  <c r="AE102" i="9"/>
  <c r="AJ101" i="9"/>
  <c r="AI101" i="9"/>
  <c r="AH101" i="9"/>
  <c r="AG101" i="9"/>
  <c r="AF101" i="9"/>
  <c r="AE101" i="9"/>
  <c r="AJ100" i="9"/>
  <c r="AI100" i="9"/>
  <c r="AH100" i="9"/>
  <c r="AG100" i="9"/>
  <c r="AF100" i="9"/>
  <c r="AE100" i="9"/>
  <c r="AJ99" i="9"/>
  <c r="AI99" i="9"/>
  <c r="AH99" i="9"/>
  <c r="AG99" i="9"/>
  <c r="AF99" i="9"/>
  <c r="AE99" i="9"/>
  <c r="AJ98" i="9"/>
  <c r="AI98" i="9"/>
  <c r="AH98" i="9"/>
  <c r="AG98" i="9"/>
  <c r="AF98" i="9"/>
  <c r="AE98" i="9"/>
  <c r="AJ97" i="9"/>
  <c r="AI97" i="9"/>
  <c r="AH97" i="9"/>
  <c r="AG97" i="9"/>
  <c r="AF97" i="9"/>
  <c r="AE97" i="9"/>
  <c r="AJ96" i="9"/>
  <c r="AI96" i="9"/>
  <c r="AH96" i="9"/>
  <c r="AG96" i="9"/>
  <c r="AF96" i="9"/>
  <c r="AE96" i="9"/>
  <c r="AJ95" i="9"/>
  <c r="AI95" i="9"/>
  <c r="AH95" i="9"/>
  <c r="AG95" i="9"/>
  <c r="AF95" i="9"/>
  <c r="AE95" i="9"/>
  <c r="AJ94" i="9"/>
  <c r="AI94" i="9"/>
  <c r="AH94" i="9"/>
  <c r="AG94" i="9"/>
  <c r="AF94" i="9"/>
  <c r="AE94" i="9"/>
  <c r="AJ93" i="9"/>
  <c r="AI93" i="9"/>
  <c r="AH93" i="9"/>
  <c r="AG93" i="9"/>
  <c r="AF93" i="9"/>
  <c r="AE93" i="9"/>
  <c r="AJ92" i="9"/>
  <c r="AI92" i="9"/>
  <c r="AH92" i="9"/>
  <c r="AG92" i="9"/>
  <c r="AF92" i="9"/>
  <c r="AE92" i="9"/>
  <c r="AJ91" i="9"/>
  <c r="AI91" i="9"/>
  <c r="AH91" i="9"/>
  <c r="AG91" i="9"/>
  <c r="AF91" i="9"/>
  <c r="AE91" i="9"/>
  <c r="AJ90" i="9"/>
  <c r="AI90" i="9"/>
  <c r="AH90" i="9"/>
  <c r="AG90" i="9"/>
  <c r="AF90" i="9"/>
  <c r="AE90" i="9"/>
  <c r="AJ89" i="9"/>
  <c r="AI89" i="9"/>
  <c r="AH89" i="9"/>
  <c r="AG89" i="9"/>
  <c r="AF89" i="9"/>
  <c r="AE89" i="9"/>
  <c r="AJ88" i="9"/>
  <c r="AI88" i="9"/>
  <c r="AH88" i="9"/>
  <c r="AG88" i="9"/>
  <c r="AF88" i="9"/>
  <c r="AE88" i="9"/>
  <c r="AJ87" i="9"/>
  <c r="AI87" i="9"/>
  <c r="AH87" i="9"/>
  <c r="AG87" i="9"/>
  <c r="AF87" i="9"/>
  <c r="AE87" i="9"/>
  <c r="AJ86" i="9"/>
  <c r="AI86" i="9"/>
  <c r="AH86" i="9"/>
  <c r="AG86" i="9"/>
  <c r="AF86" i="9"/>
  <c r="AE86" i="9"/>
  <c r="AJ85" i="9"/>
  <c r="AI85" i="9"/>
  <c r="AH85" i="9"/>
  <c r="AG85" i="9"/>
  <c r="AF85" i="9"/>
  <c r="AE85" i="9"/>
  <c r="AJ84" i="9"/>
  <c r="AI84" i="9"/>
  <c r="AH84" i="9"/>
  <c r="AG84" i="9"/>
  <c r="AF84" i="9"/>
  <c r="AE84" i="9"/>
  <c r="AJ83" i="9"/>
  <c r="AI83" i="9"/>
  <c r="AH83" i="9"/>
  <c r="AG83" i="9"/>
  <c r="AF83" i="9"/>
  <c r="AE83" i="9"/>
  <c r="AJ82" i="9"/>
  <c r="AI82" i="9"/>
  <c r="AH82" i="9"/>
  <c r="AG82" i="9"/>
  <c r="AF82" i="9"/>
  <c r="AE82" i="9"/>
  <c r="AJ81" i="9"/>
  <c r="AI81" i="9"/>
  <c r="AH81" i="9"/>
  <c r="AG81" i="9"/>
  <c r="AF81" i="9"/>
  <c r="AE81" i="9"/>
  <c r="AJ80" i="9"/>
  <c r="AI80" i="9"/>
  <c r="AH80" i="9"/>
  <c r="AG80" i="9"/>
  <c r="AF80" i="9"/>
  <c r="AE80" i="9"/>
  <c r="AJ79" i="9"/>
  <c r="AI79" i="9"/>
  <c r="AH79" i="9"/>
  <c r="AG79" i="9"/>
  <c r="AF79" i="9"/>
  <c r="AE79" i="9"/>
  <c r="AJ78" i="9"/>
  <c r="AI78" i="9"/>
  <c r="AH78" i="9"/>
  <c r="AG78" i="9"/>
  <c r="AF78" i="9"/>
  <c r="AE78" i="9"/>
  <c r="AJ77" i="9"/>
  <c r="AI77" i="9"/>
  <c r="AH77" i="9"/>
  <c r="AG77" i="9"/>
  <c r="AF77" i="9"/>
  <c r="AE77" i="9"/>
  <c r="AJ76" i="9"/>
  <c r="AI76" i="9"/>
  <c r="AH76" i="9"/>
  <c r="AG76" i="9"/>
  <c r="AF76" i="9"/>
  <c r="AE76" i="9"/>
  <c r="AJ75" i="9"/>
  <c r="AI75" i="9"/>
  <c r="AH75" i="9"/>
  <c r="AG75" i="9"/>
  <c r="AF75" i="9"/>
  <c r="AE75" i="9"/>
  <c r="AJ74" i="9"/>
  <c r="AI74" i="9"/>
  <c r="AH74" i="9"/>
  <c r="AG74" i="9"/>
  <c r="AF74" i="9"/>
  <c r="AE74" i="9"/>
  <c r="AJ73" i="9"/>
  <c r="AI73" i="9"/>
  <c r="AH73" i="9"/>
  <c r="AG73" i="9"/>
  <c r="AF73" i="9"/>
  <c r="AE73" i="9"/>
  <c r="AJ72" i="9"/>
  <c r="AI72" i="9"/>
  <c r="AH72" i="9"/>
  <c r="AG72" i="9"/>
  <c r="AF72" i="9"/>
  <c r="AE72" i="9"/>
  <c r="AJ71" i="9"/>
  <c r="AI71" i="9"/>
  <c r="AH71" i="9"/>
  <c r="AG71" i="9"/>
  <c r="AF71" i="9"/>
  <c r="AE71" i="9"/>
  <c r="AJ70" i="9"/>
  <c r="AI70" i="9"/>
  <c r="AH70" i="9"/>
  <c r="AG70" i="9"/>
  <c r="AF70" i="9"/>
  <c r="AE70" i="9"/>
  <c r="AJ69" i="9"/>
  <c r="AI69" i="9"/>
  <c r="AH69" i="9"/>
  <c r="AG69" i="9"/>
  <c r="AF69" i="9"/>
  <c r="AE69" i="9"/>
  <c r="AJ68" i="9"/>
  <c r="AI68" i="9"/>
  <c r="AH68" i="9"/>
  <c r="AG68" i="9"/>
  <c r="AF68" i="9"/>
  <c r="AE68" i="9"/>
  <c r="AJ67" i="9"/>
  <c r="AI67" i="9"/>
  <c r="AH67" i="9"/>
  <c r="AG67" i="9"/>
  <c r="AF67" i="9"/>
  <c r="AE67" i="9"/>
  <c r="AJ66" i="9"/>
  <c r="AI66" i="9"/>
  <c r="AH66" i="9"/>
  <c r="AG66" i="9"/>
  <c r="AF66" i="9"/>
  <c r="AE66" i="9"/>
  <c r="AJ65" i="9"/>
  <c r="AI65" i="9"/>
  <c r="AH65" i="9"/>
  <c r="AG65" i="9"/>
  <c r="AF65" i="9"/>
  <c r="AE65" i="9"/>
  <c r="AJ64" i="9"/>
  <c r="AI64" i="9"/>
  <c r="AH64" i="9"/>
  <c r="AG64" i="9"/>
  <c r="AF64" i="9"/>
  <c r="AE64" i="9"/>
  <c r="AJ63" i="9"/>
  <c r="AI63" i="9"/>
  <c r="AH63" i="9"/>
  <c r="AG63" i="9"/>
  <c r="AF63" i="9"/>
  <c r="AE63" i="9"/>
  <c r="AJ62" i="9"/>
  <c r="AI62" i="9"/>
  <c r="AH62" i="9"/>
  <c r="AG62" i="9"/>
  <c r="AF62" i="9"/>
  <c r="AE62" i="9"/>
  <c r="AJ61" i="9"/>
  <c r="AI61" i="9"/>
  <c r="AH61" i="9"/>
  <c r="AG61" i="9"/>
  <c r="AF61" i="9"/>
  <c r="AE61" i="9"/>
  <c r="AJ60" i="9"/>
  <c r="AI60" i="9"/>
  <c r="AH60" i="9"/>
  <c r="AG60" i="9"/>
  <c r="AF60" i="9"/>
  <c r="AE60" i="9"/>
  <c r="AJ59" i="9"/>
  <c r="AI59" i="9"/>
  <c r="AH59" i="9"/>
  <c r="AG59" i="9"/>
  <c r="AF59" i="9"/>
  <c r="AE59" i="9"/>
  <c r="AJ58" i="9"/>
  <c r="AI58" i="9"/>
  <c r="AH58" i="9"/>
  <c r="AG58" i="9"/>
  <c r="AF58" i="9"/>
  <c r="AE58" i="9"/>
  <c r="AJ57" i="9"/>
  <c r="AI57" i="9"/>
  <c r="AH57" i="9"/>
  <c r="AG57" i="9"/>
  <c r="AF57" i="9"/>
  <c r="AE57" i="9"/>
  <c r="AJ56" i="9"/>
  <c r="AI56" i="9"/>
  <c r="AH56" i="9"/>
  <c r="AG56" i="9"/>
  <c r="AF56" i="9"/>
  <c r="AE56" i="9"/>
  <c r="AJ55" i="9"/>
  <c r="AI55" i="9"/>
  <c r="AH55" i="9"/>
  <c r="AG55" i="9"/>
  <c r="AF55" i="9"/>
  <c r="AE55" i="9"/>
  <c r="AJ54" i="9"/>
  <c r="AI54" i="9"/>
  <c r="AH54" i="9"/>
  <c r="AG54" i="9"/>
  <c r="AF54" i="9"/>
  <c r="AE54" i="9"/>
  <c r="AJ53" i="9"/>
  <c r="AI53" i="9"/>
  <c r="AH53" i="9"/>
  <c r="AG53" i="9"/>
  <c r="AF53" i="9"/>
  <c r="AE53" i="9"/>
  <c r="AJ52" i="9"/>
  <c r="AI52" i="9"/>
  <c r="AH52" i="9"/>
  <c r="AG52" i="9"/>
  <c r="AF52" i="9"/>
  <c r="AE52" i="9"/>
  <c r="AJ51" i="9"/>
  <c r="AI51" i="9"/>
  <c r="AH51" i="9"/>
  <c r="AG51" i="9"/>
  <c r="AF51" i="9"/>
  <c r="AE51" i="9"/>
  <c r="AJ50" i="9"/>
  <c r="AI50" i="9"/>
  <c r="AH50" i="9"/>
  <c r="AG50" i="9"/>
  <c r="AF50" i="9"/>
  <c r="AE50" i="9"/>
  <c r="AJ49" i="9"/>
  <c r="AI49" i="9"/>
  <c r="AH49" i="9"/>
  <c r="AG49" i="9"/>
  <c r="AF49" i="9"/>
  <c r="AE49" i="9"/>
  <c r="AJ48" i="9"/>
  <c r="AI48" i="9"/>
  <c r="AH48" i="9"/>
  <c r="AG48" i="9"/>
  <c r="AF48" i="9"/>
  <c r="AE48" i="9"/>
  <c r="AJ47" i="9"/>
  <c r="AI47" i="9"/>
  <c r="AH47" i="9"/>
  <c r="AG47" i="9"/>
  <c r="AF47" i="9"/>
  <c r="AE47" i="9"/>
  <c r="AJ46" i="9"/>
  <c r="AI46" i="9"/>
  <c r="AH46" i="9"/>
  <c r="AG46" i="9"/>
  <c r="AF46" i="9"/>
  <c r="AE46" i="9"/>
  <c r="AJ45" i="9"/>
  <c r="AI45" i="9"/>
  <c r="AH45" i="9"/>
  <c r="AG45" i="9"/>
  <c r="AF45" i="9"/>
  <c r="AE45" i="9"/>
  <c r="AJ44" i="9"/>
  <c r="AI44" i="9"/>
  <c r="AH44" i="9"/>
  <c r="AG44" i="9"/>
  <c r="AF44" i="9"/>
  <c r="AE44" i="9"/>
  <c r="AJ43" i="9"/>
  <c r="AI43" i="9"/>
  <c r="AH43" i="9"/>
  <c r="AG43" i="9"/>
  <c r="AF43" i="9"/>
  <c r="AE43" i="9"/>
  <c r="AJ42" i="9"/>
  <c r="AI42" i="9"/>
  <c r="AH42" i="9"/>
  <c r="AG42" i="9"/>
  <c r="AF42" i="9"/>
  <c r="AE42" i="9"/>
  <c r="AJ41" i="9"/>
  <c r="AI41" i="9"/>
  <c r="AH41" i="9"/>
  <c r="AG41" i="9"/>
  <c r="AF41" i="9"/>
  <c r="AE41" i="9"/>
  <c r="AJ40" i="9"/>
  <c r="AI40" i="9"/>
  <c r="AH40" i="9"/>
  <c r="AG40" i="9"/>
  <c r="AF40" i="9"/>
  <c r="AE40" i="9"/>
  <c r="AJ39" i="9"/>
  <c r="AI39" i="9"/>
  <c r="AH39" i="9"/>
  <c r="AG39" i="9"/>
  <c r="AF39" i="9"/>
  <c r="AE39" i="9"/>
  <c r="AJ38" i="9"/>
  <c r="AI38" i="9"/>
  <c r="AH38" i="9"/>
  <c r="AG38" i="9"/>
  <c r="AF38" i="9"/>
  <c r="AE38" i="9"/>
  <c r="AJ37" i="9"/>
  <c r="AI37" i="9"/>
  <c r="AH37" i="9"/>
  <c r="AG37" i="9"/>
  <c r="AF37" i="9"/>
  <c r="AE37" i="9"/>
  <c r="AJ36" i="9"/>
  <c r="AI36" i="9"/>
  <c r="AH36" i="9"/>
  <c r="AG36" i="9"/>
  <c r="AF36" i="9"/>
  <c r="AE36" i="9"/>
  <c r="AJ35" i="9"/>
  <c r="AI35" i="9"/>
  <c r="AH35" i="9"/>
  <c r="AG35" i="9"/>
  <c r="AF35" i="9"/>
  <c r="AE35" i="9"/>
  <c r="AJ34" i="9"/>
  <c r="AI34" i="9"/>
  <c r="AH34" i="9"/>
  <c r="AG34" i="9"/>
  <c r="AF34" i="9"/>
  <c r="AE34" i="9"/>
  <c r="AJ33" i="9"/>
  <c r="AI33" i="9"/>
  <c r="AH33" i="9"/>
  <c r="AG33" i="9"/>
  <c r="AF33" i="9"/>
  <c r="AE33" i="9"/>
  <c r="AJ32" i="9"/>
  <c r="AI32" i="9"/>
  <c r="AH32" i="9"/>
  <c r="AG32" i="9"/>
  <c r="AF32" i="9"/>
  <c r="AE32" i="9"/>
  <c r="AJ31" i="9"/>
  <c r="AI31" i="9"/>
  <c r="AH31" i="9"/>
  <c r="AG31" i="9"/>
  <c r="AF31" i="9"/>
  <c r="AE31" i="9"/>
  <c r="AJ30" i="9"/>
  <c r="AI30" i="9"/>
  <c r="AH30" i="9"/>
  <c r="AG30" i="9"/>
  <c r="AF30" i="9"/>
  <c r="AE30" i="9"/>
  <c r="AJ29" i="9"/>
  <c r="AI29" i="9"/>
  <c r="AH29" i="9"/>
  <c r="AG29" i="9"/>
  <c r="AF29" i="9"/>
  <c r="AE29" i="9"/>
  <c r="AJ27" i="9"/>
  <c r="AI27" i="9"/>
  <c r="AH27" i="9"/>
  <c r="AG27" i="9"/>
  <c r="AF27" i="9"/>
  <c r="AE27" i="9"/>
  <c r="AJ26" i="9"/>
  <c r="AI26" i="9"/>
  <c r="AH26" i="9"/>
  <c r="AG26" i="9"/>
  <c r="AF26" i="9"/>
  <c r="AE26" i="9"/>
  <c r="AJ25" i="9"/>
  <c r="AI25" i="9"/>
  <c r="AH25" i="9"/>
  <c r="AG25" i="9"/>
  <c r="AF25" i="9"/>
  <c r="AE25" i="9"/>
  <c r="AJ24" i="9"/>
  <c r="AI24" i="9"/>
  <c r="AH24" i="9"/>
  <c r="AG24" i="9"/>
  <c r="AF24" i="9"/>
  <c r="AE24" i="9"/>
  <c r="AJ23" i="9"/>
  <c r="AI23" i="9"/>
  <c r="AH23" i="9"/>
  <c r="AG23" i="9"/>
  <c r="AF23" i="9"/>
  <c r="AE23" i="9"/>
  <c r="AJ22" i="9"/>
  <c r="AI22" i="9"/>
  <c r="AH22" i="9"/>
  <c r="AG22" i="9"/>
  <c r="AF22" i="9"/>
  <c r="AE22" i="9"/>
  <c r="AJ20" i="9"/>
  <c r="AI20" i="9"/>
  <c r="AH20" i="9"/>
  <c r="AG20" i="9"/>
  <c r="AF20" i="9"/>
  <c r="AE20" i="9"/>
  <c r="AC20" i="9"/>
  <c r="AJ19" i="9"/>
  <c r="AI19" i="9"/>
  <c r="AH19" i="9"/>
  <c r="AG19" i="9"/>
  <c r="AF19" i="9"/>
  <c r="AE19" i="9"/>
  <c r="AC19" i="9"/>
  <c r="AJ18" i="9"/>
  <c r="AI18" i="9"/>
  <c r="AH18" i="9"/>
  <c r="AG18" i="9"/>
  <c r="AF18" i="9"/>
  <c r="AE18" i="9"/>
  <c r="AC18" i="9"/>
  <c r="AJ17" i="9"/>
  <c r="AI17" i="9"/>
  <c r="AH17" i="9"/>
  <c r="AG17" i="9"/>
  <c r="AF17" i="9"/>
  <c r="AE17" i="9"/>
  <c r="AC17" i="9"/>
  <c r="AJ16" i="9"/>
  <c r="AI16" i="9"/>
  <c r="AH16" i="9"/>
  <c r="AG16" i="9"/>
  <c r="AF16" i="9"/>
  <c r="AE16" i="9"/>
  <c r="AC16" i="9"/>
  <c r="AJ15" i="9"/>
  <c r="AI15" i="9"/>
  <c r="AH15" i="9"/>
  <c r="AG15" i="9"/>
  <c r="AF15" i="9"/>
  <c r="AE15" i="9"/>
  <c r="AC15" i="9"/>
  <c r="AJ14" i="9"/>
  <c r="AI14" i="9"/>
  <c r="AH14" i="9"/>
  <c r="AG14" i="9"/>
  <c r="AF14" i="9"/>
  <c r="AE14" i="9"/>
  <c r="AC14" i="9"/>
  <c r="AJ13" i="9"/>
  <c r="AI13" i="9"/>
  <c r="AH13" i="9"/>
  <c r="AG13" i="9"/>
  <c r="AF13" i="9"/>
  <c r="AE13" i="9"/>
  <c r="AC13" i="9"/>
  <c r="AJ12" i="9"/>
  <c r="AI12" i="9"/>
  <c r="AH12" i="9"/>
  <c r="AG12" i="9"/>
  <c r="AF12" i="9"/>
  <c r="AE12" i="9"/>
  <c r="AC12" i="9"/>
  <c r="AJ11" i="9"/>
  <c r="AI11" i="9"/>
  <c r="AH11" i="9"/>
  <c r="AG11" i="9"/>
  <c r="AF11" i="9"/>
  <c r="AE11" i="9"/>
  <c r="AC11" i="9"/>
  <c r="AJ10" i="9"/>
  <c r="AI10" i="9"/>
  <c r="AH10" i="9"/>
  <c r="AG10" i="9"/>
  <c r="AF10" i="9"/>
  <c r="AE10" i="9"/>
  <c r="AC10" i="9"/>
  <c r="AJ9" i="9"/>
  <c r="AI9" i="9"/>
  <c r="AH9" i="9"/>
  <c r="AG9" i="9"/>
  <c r="AF9" i="9"/>
  <c r="AE9" i="9"/>
  <c r="AC9" i="9"/>
  <c r="AJ8" i="9"/>
  <c r="AI8" i="9"/>
  <c r="AH8" i="9"/>
  <c r="AG8" i="9"/>
  <c r="AF8" i="9"/>
  <c r="AE8" i="9"/>
  <c r="AC8" i="9"/>
  <c r="AJ7" i="9"/>
  <c r="AI7" i="9"/>
  <c r="AH7" i="9"/>
  <c r="AG7" i="9"/>
  <c r="AF7" i="9"/>
  <c r="AE7" i="9"/>
  <c r="AC7" i="9"/>
  <c r="AJ6" i="9"/>
  <c r="AI6" i="9"/>
  <c r="AH6" i="9"/>
  <c r="AG6" i="9"/>
  <c r="AF6" i="9"/>
  <c r="AE6" i="9"/>
  <c r="AC6" i="9"/>
  <c r="AJ5" i="9"/>
  <c r="AI5" i="9"/>
  <c r="AH5" i="9"/>
  <c r="AG5" i="9"/>
  <c r="AF5" i="9"/>
  <c r="AE5" i="9"/>
  <c r="AC5" i="9"/>
  <c r="AJ4" i="9"/>
  <c r="AI4" i="9"/>
  <c r="AH4" i="9"/>
  <c r="AG4" i="9"/>
  <c r="AF4" i="9"/>
  <c r="AE4" i="9"/>
  <c r="AC4" i="9"/>
  <c r="AJ3" i="9"/>
  <c r="AI3" i="9"/>
  <c r="AH3" i="9"/>
  <c r="AG3" i="9"/>
  <c r="AF3" i="9"/>
  <c r="AE3" i="9"/>
  <c r="AC3" i="9"/>
  <c r="F229" i="6" l="1"/>
  <c r="G209" i="6"/>
  <c r="F209" i="6"/>
  <c r="F200" i="6"/>
  <c r="G198" i="6"/>
  <c r="G197" i="6"/>
  <c r="F197" i="6"/>
  <c r="G196" i="6"/>
  <c r="F196" i="6"/>
  <c r="F113" i="6"/>
  <c r="F97" i="6"/>
  <c r="F76" i="6"/>
  <c r="F68" i="6"/>
  <c r="F37" i="5" l="1"/>
</calcChain>
</file>

<file path=xl/comments1.xml><?xml version="1.0" encoding="utf-8"?>
<comments xmlns="http://schemas.openxmlformats.org/spreadsheetml/2006/main">
  <authors>
    <author>MTrommelen</author>
  </authors>
  <commentList>
    <comment ref="F59" authorId="0" shapeId="0">
      <text>
        <r>
          <rPr>
            <sz val="9"/>
            <color indexed="81"/>
            <rFont val="Tahoma"/>
            <family val="2"/>
          </rPr>
          <t xml:space="preserve">pegmatite clasts
</t>
        </r>
      </text>
    </comment>
  </commentList>
</comments>
</file>

<file path=xl/comments2.xml><?xml version="1.0" encoding="utf-8"?>
<comments xmlns="http://schemas.openxmlformats.org/spreadsheetml/2006/main">
  <authors>
    <author>MGauthier</author>
  </authors>
  <commentList>
    <comment ref="J198" authorId="0" shapeId="0">
      <text>
        <r>
          <rPr>
            <b/>
            <sz val="9"/>
            <color indexed="81"/>
            <rFont val="Tahoma"/>
            <charset val="1"/>
          </rPr>
          <t>MGauthier:</t>
        </r>
        <r>
          <rPr>
            <sz val="9"/>
            <color indexed="81"/>
            <rFont val="Tahoma"/>
            <charset val="1"/>
          </rPr>
          <t xml:space="preserve">
Middle member Kenogami Fm</t>
        </r>
      </text>
    </comment>
  </commentList>
</comments>
</file>

<file path=xl/comments3.xml><?xml version="1.0" encoding="utf-8"?>
<comments xmlns="http://schemas.openxmlformats.org/spreadsheetml/2006/main">
  <authors>
    <author>MTrommelen</author>
    <author>MGauthier</author>
  </authors>
  <commentList>
    <comment ref="G109" authorId="0" shapeId="0">
      <text>
        <r>
          <rPr>
            <sz val="9"/>
            <color indexed="81"/>
            <rFont val="Tahoma"/>
            <family val="2"/>
          </rPr>
          <t>includes one star-shaped crinoid anus :-)</t>
        </r>
      </text>
    </comment>
    <comment ref="G121" authorId="0" shapeId="0">
      <text>
        <r>
          <rPr>
            <b/>
            <sz val="9"/>
            <color indexed="81"/>
            <rFont val="Tahoma"/>
            <family val="2"/>
          </rPr>
          <t>chemically weathered</t>
        </r>
      </text>
    </comment>
    <comment ref="A133" authorId="0" shapeId="0">
      <text>
        <r>
          <rPr>
            <b/>
            <sz val="9"/>
            <color indexed="81"/>
            <rFont val="Tahoma"/>
            <family val="2"/>
          </rPr>
          <t>MTrommelen:</t>
        </r>
        <r>
          <rPr>
            <sz val="9"/>
            <color indexed="81"/>
            <rFont val="Tahoma"/>
            <family val="2"/>
          </rPr>
          <t xml:space="preserve">
All clasts are quite anguar; probably due to artifical crushing of larger clasts in lab. NOT USED</t>
        </r>
      </text>
    </comment>
    <comment ref="X194" authorId="1" shapeId="0">
      <text>
        <r>
          <rPr>
            <b/>
            <sz val="9"/>
            <color indexed="81"/>
            <rFont val="Tahoma"/>
            <family val="2"/>
          </rPr>
          <t>MGauthier:</t>
        </r>
        <r>
          <rPr>
            <sz val="9"/>
            <color indexed="81"/>
            <rFont val="Tahoma"/>
            <family val="2"/>
          </rPr>
          <t xml:space="preserve">
red, resistant arenite</t>
        </r>
      </text>
    </comment>
    <comment ref="J195" authorId="1" shapeId="0">
      <text>
        <r>
          <rPr>
            <b/>
            <sz val="9"/>
            <color indexed="81"/>
            <rFont val="Tahoma"/>
            <family val="2"/>
          </rPr>
          <t>MGauthier:</t>
        </r>
        <r>
          <rPr>
            <sz val="9"/>
            <color indexed="81"/>
            <rFont val="Tahoma"/>
            <family val="2"/>
          </rPr>
          <t xml:space="preserve">
Middle member Kenogami Fm</t>
        </r>
      </text>
    </comment>
    <comment ref="J196" authorId="1" shapeId="0">
      <text>
        <r>
          <rPr>
            <b/>
            <sz val="9"/>
            <color indexed="81"/>
            <rFont val="Tahoma"/>
            <family val="2"/>
          </rPr>
          <t>MGauthier:</t>
        </r>
        <r>
          <rPr>
            <sz val="9"/>
            <color indexed="81"/>
            <rFont val="Tahoma"/>
            <family val="2"/>
          </rPr>
          <t xml:space="preserve">
Middle member Kenogami Fm</t>
        </r>
      </text>
    </comment>
    <comment ref="J197" authorId="1" shapeId="0">
      <text>
        <r>
          <rPr>
            <b/>
            <sz val="9"/>
            <color indexed="81"/>
            <rFont val="Tahoma"/>
            <family val="2"/>
          </rPr>
          <t>MGauthier:</t>
        </r>
        <r>
          <rPr>
            <sz val="9"/>
            <color indexed="81"/>
            <rFont val="Tahoma"/>
            <family val="2"/>
          </rPr>
          <t xml:space="preserve">
Lower Member Portage Chute Fm</t>
        </r>
      </text>
    </comment>
    <comment ref="J198" authorId="1" shapeId="0">
      <text>
        <r>
          <rPr>
            <b/>
            <sz val="9"/>
            <color indexed="81"/>
            <rFont val="Tahoma"/>
            <family val="2"/>
          </rPr>
          <t>MGauthier:</t>
        </r>
        <r>
          <rPr>
            <sz val="9"/>
            <color indexed="81"/>
            <rFont val="Tahoma"/>
            <family val="2"/>
          </rPr>
          <t xml:space="preserve">
Lower Member Portage Chute Fm</t>
        </r>
      </text>
    </comment>
    <comment ref="J199" authorId="1" shapeId="0">
      <text>
        <r>
          <rPr>
            <b/>
            <sz val="9"/>
            <color indexed="81"/>
            <rFont val="Tahoma"/>
            <family val="2"/>
          </rPr>
          <t>MGauthier:</t>
        </r>
        <r>
          <rPr>
            <sz val="9"/>
            <color indexed="81"/>
            <rFont val="Tahoma"/>
            <family val="2"/>
          </rPr>
          <t xml:space="preserve">
Middle member Kenogami Fm</t>
        </r>
      </text>
    </comment>
    <comment ref="J216" authorId="1" shapeId="0">
      <text>
        <r>
          <rPr>
            <b/>
            <sz val="9"/>
            <color indexed="81"/>
            <rFont val="Tahoma"/>
            <family val="2"/>
          </rPr>
          <t>MGauthier:</t>
        </r>
        <r>
          <rPr>
            <sz val="9"/>
            <color indexed="81"/>
            <rFont val="Tahoma"/>
            <family val="2"/>
          </rPr>
          <t xml:space="preserve">
Middle Kenogami Fm.</t>
        </r>
      </text>
    </comment>
    <comment ref="J217" authorId="1" shapeId="0">
      <text>
        <r>
          <rPr>
            <b/>
            <sz val="9"/>
            <color indexed="81"/>
            <rFont val="Tahoma"/>
            <family val="2"/>
          </rPr>
          <t>MGauthier:</t>
        </r>
        <r>
          <rPr>
            <sz val="9"/>
            <color indexed="81"/>
            <rFont val="Tahoma"/>
            <family val="2"/>
          </rPr>
          <t xml:space="preserve">
Middle Kenogami Fm.</t>
        </r>
      </text>
    </comment>
    <comment ref="J222" authorId="1" shapeId="0">
      <text>
        <r>
          <rPr>
            <b/>
            <sz val="9"/>
            <color indexed="81"/>
            <rFont val="Tahoma"/>
            <family val="2"/>
          </rPr>
          <t>MGauthier:</t>
        </r>
        <r>
          <rPr>
            <sz val="9"/>
            <color indexed="81"/>
            <rFont val="Tahoma"/>
            <family val="2"/>
          </rPr>
          <t xml:space="preserve">
Lower Portage Chute Fm</t>
        </r>
      </text>
    </comment>
    <comment ref="X230" authorId="1" shapeId="0">
      <text>
        <r>
          <rPr>
            <b/>
            <sz val="9"/>
            <color indexed="81"/>
            <rFont val="Tahoma"/>
            <family val="2"/>
          </rPr>
          <t>MGauthier:</t>
        </r>
        <r>
          <rPr>
            <sz val="9"/>
            <color indexed="81"/>
            <rFont val="Tahoma"/>
            <family val="2"/>
          </rPr>
          <t xml:space="preserve">
purple fine-grained resistant sst</t>
        </r>
      </text>
    </comment>
  </commentList>
</comments>
</file>

<file path=xl/comments4.xml><?xml version="1.0" encoding="utf-8"?>
<comments xmlns="http://schemas.openxmlformats.org/spreadsheetml/2006/main">
  <authors>
    <author>MTrommelen</author>
  </authors>
  <commentList>
    <comment ref="G121" authorId="0" shapeId="0">
      <text>
        <r>
          <rPr>
            <b/>
            <sz val="9"/>
            <color indexed="81"/>
            <rFont val="Tahoma"/>
            <family val="2"/>
          </rPr>
          <t>chemically weathered</t>
        </r>
      </text>
    </comment>
    <comment ref="A141" authorId="0" shapeId="0">
      <text>
        <r>
          <rPr>
            <b/>
            <sz val="9"/>
            <color indexed="81"/>
            <rFont val="Tahoma"/>
            <family val="2"/>
          </rPr>
          <t>Low clast count.....</t>
        </r>
      </text>
    </comment>
    <comment ref="U143" authorId="0" shapeId="0">
      <text>
        <r>
          <rPr>
            <b/>
            <sz val="9"/>
            <color indexed="81"/>
            <rFont val="Tahoma"/>
            <family val="2"/>
          </rPr>
          <t>MTrommelen:</t>
        </r>
        <r>
          <rPr>
            <sz val="9"/>
            <color indexed="81"/>
            <rFont val="Tahoma"/>
            <family val="2"/>
          </rPr>
          <t xml:space="preserve">
basalt with green phenocrysts.</t>
        </r>
      </text>
    </comment>
  </commentList>
</comments>
</file>

<file path=xl/sharedStrings.xml><?xml version="1.0" encoding="utf-8"?>
<sst xmlns="http://schemas.openxmlformats.org/spreadsheetml/2006/main" count="2555" uniqueCount="316">
  <si>
    <t>Manitoba Geological Survey</t>
  </si>
  <si>
    <t>Geoscientific Paper GP2019-1</t>
  </si>
  <si>
    <r>
      <t>Appendix 4:</t>
    </r>
    <r>
      <rPr>
        <b/>
        <sz val="14"/>
        <rFont val="Times New Roman"/>
        <family val="1"/>
      </rPr>
      <t xml:space="preserve"> Till-clast lithology data, North Knife River–Churchill River region, Manitoba (parts of NTS 54L, 64I)     </t>
    </r>
  </si>
  <si>
    <r>
      <t>Contents:</t>
    </r>
    <r>
      <rPr>
        <sz val="11"/>
        <rFont val="Times New Roman"/>
        <family val="1"/>
      </rPr>
      <t xml:space="preserve">                                                                                                                                                                                       
</t>
    </r>
    <r>
      <rPr>
        <b/>
        <sz val="11"/>
        <rFont val="Times New Roman"/>
        <family val="1"/>
      </rPr>
      <t>Table 8:</t>
    </r>
    <r>
      <rPr>
        <sz val="11"/>
        <rFont val="Times New Roman"/>
        <family val="1"/>
      </rPr>
      <t xml:space="preserve"> Till-sample clast counts, sieved 8–30 mm.
</t>
    </r>
    <r>
      <rPr>
        <b/>
        <sz val="11"/>
        <rFont val="Times New Roman"/>
        <family val="1"/>
      </rPr>
      <t>Table 9:</t>
    </r>
    <r>
      <rPr>
        <sz val="11"/>
        <rFont val="Times New Roman"/>
        <family val="1"/>
      </rPr>
      <t xml:space="preserve"> Till-sample clast counts, sieved 4–8 mm.
</t>
    </r>
    <r>
      <rPr>
        <b/>
        <sz val="11"/>
        <rFont val="Times New Roman"/>
        <family val="1"/>
      </rPr>
      <t>Table 10:</t>
    </r>
    <r>
      <rPr>
        <sz val="11"/>
        <rFont val="Times New Roman"/>
        <family val="1"/>
      </rPr>
      <t xml:space="preserve"> Till-sample clast counts, sieved 2–4 mm.
</t>
    </r>
    <r>
      <rPr>
        <b/>
        <sz val="11"/>
        <rFont val="Times New Roman"/>
        <family val="1"/>
      </rPr>
      <t>Table 11:</t>
    </r>
    <r>
      <rPr>
        <sz val="11"/>
        <rFont val="Times New Roman"/>
        <family val="1"/>
      </rPr>
      <t xml:space="preserve"> Till-sample clast-count summary, sieved 2–30 mm.
</t>
    </r>
    <r>
      <rPr>
        <b/>
        <sz val="11"/>
        <rFont val="Times New Roman"/>
        <family val="1"/>
      </rPr>
      <t>Table 12:</t>
    </r>
    <r>
      <rPr>
        <sz val="11"/>
        <rFont val="Times New Roman"/>
        <family val="1"/>
      </rPr>
      <t xml:space="preserve"> Till-sample clast-count summary (count percentage).                                                
</t>
    </r>
    <r>
      <rPr>
        <b/>
        <sz val="11"/>
        <rFont val="Times New Roman"/>
        <family val="1"/>
      </rPr>
      <t/>
    </r>
  </si>
  <si>
    <r>
      <rPr>
        <b/>
        <sz val="10"/>
        <color indexed="8"/>
        <rFont val="Arial"/>
        <family val="2"/>
      </rPr>
      <t>Table 8:</t>
    </r>
    <r>
      <rPr>
        <sz val="10"/>
        <color indexed="8"/>
        <rFont val="Arial"/>
        <family val="2"/>
      </rPr>
      <t xml:space="preserve"> Till-sample clast counts, sieved 8–30 mm.</t>
    </r>
  </si>
  <si>
    <t>Sample number</t>
  </si>
  <si>
    <t>Longitude</t>
  </si>
  <si>
    <t>Latitude</t>
  </si>
  <si>
    <t>Material</t>
  </si>
  <si>
    <t>Depth</t>
  </si>
  <si>
    <t>Granitoid</t>
  </si>
  <si>
    <t>Grey/ tan/ brown    carbonate</t>
  </si>
  <si>
    <t>Pink carbonate</t>
  </si>
  <si>
    <t>Shell fragment</t>
  </si>
  <si>
    <t>Kenogami and Portage Chute formations</t>
  </si>
  <si>
    <t>Gabbro/ Amphibolite</t>
  </si>
  <si>
    <t>Quartzite</t>
  </si>
  <si>
    <t>Quartz arenite</t>
  </si>
  <si>
    <t>Qtz pebble conglomerate</t>
  </si>
  <si>
    <t>Paragnessic rocks</t>
  </si>
  <si>
    <t>Phyllite/ Psammite</t>
  </si>
  <si>
    <t>Undifferentiated greenstone</t>
  </si>
  <si>
    <t>Sulphide</t>
  </si>
  <si>
    <t>Quartz</t>
  </si>
  <si>
    <t>Iron formation</t>
  </si>
  <si>
    <t>Volcanic</t>
  </si>
  <si>
    <t>Volcaniclastic</t>
  </si>
  <si>
    <t>Exotic granitoid and gneiss</t>
  </si>
  <si>
    <t>Exotic sediment</t>
  </si>
  <si>
    <t>Omar</t>
  </si>
  <si>
    <t>Unmetamorphosed shale</t>
  </si>
  <si>
    <t>Chert</t>
  </si>
  <si>
    <t>Red/purple volcanic</t>
  </si>
  <si>
    <t>Sum</t>
  </si>
  <si>
    <t>AN340413</t>
  </si>
  <si>
    <t>Till</t>
  </si>
  <si>
    <t>AN340513</t>
  </si>
  <si>
    <t>AN340613</t>
  </si>
  <si>
    <t>AN340813</t>
  </si>
  <si>
    <t>AN340913</t>
  </si>
  <si>
    <t>washed till?</t>
  </si>
  <si>
    <t>AN341013</t>
  </si>
  <si>
    <t>AN341113</t>
  </si>
  <si>
    <t>AN341213</t>
  </si>
  <si>
    <t>AN341413</t>
  </si>
  <si>
    <t>AN341613</t>
  </si>
  <si>
    <t>AN341713</t>
  </si>
  <si>
    <t>AN341913</t>
  </si>
  <si>
    <t>AN342413</t>
  </si>
  <si>
    <t>washed till</t>
  </si>
  <si>
    <t>AN342713</t>
  </si>
  <si>
    <t>AN342813</t>
  </si>
  <si>
    <t>AN342913</t>
  </si>
  <si>
    <t>AN343013</t>
  </si>
  <si>
    <t>AN343113</t>
  </si>
  <si>
    <t>AN343213</t>
  </si>
  <si>
    <t>beach gravel and sand?</t>
  </si>
  <si>
    <t>AN343313</t>
  </si>
  <si>
    <t>AN343513</t>
  </si>
  <si>
    <t>AN343613</t>
  </si>
  <si>
    <t>Till (washed?)</t>
  </si>
  <si>
    <t>AN343913</t>
  </si>
  <si>
    <t>AN344013</t>
  </si>
  <si>
    <t>AN344213</t>
  </si>
  <si>
    <t>AN344313</t>
  </si>
  <si>
    <t>Glaciolacustrine, stony</t>
  </si>
  <si>
    <t>AN344413</t>
  </si>
  <si>
    <t>AN344513</t>
  </si>
  <si>
    <t>AN344613</t>
  </si>
  <si>
    <t>AN344813</t>
  </si>
  <si>
    <t>AN344913</t>
  </si>
  <si>
    <t>AN345013</t>
  </si>
  <si>
    <t>AN345113</t>
  </si>
  <si>
    <t>AN345213</t>
  </si>
  <si>
    <t>Till (washed)</t>
  </si>
  <si>
    <t>AN345313</t>
  </si>
  <si>
    <t>AN345413</t>
  </si>
  <si>
    <t>AN345513</t>
  </si>
  <si>
    <t>AN345713 (13115MT593)</t>
  </si>
  <si>
    <t>AN345813</t>
  </si>
  <si>
    <t>AN345913 (13115MT592)</t>
  </si>
  <si>
    <t>AN346013</t>
  </si>
  <si>
    <t>AN346113</t>
  </si>
  <si>
    <t>AN346213 (13115MT627)</t>
  </si>
  <si>
    <t>AN346313 (13115MT626 - lower)</t>
  </si>
  <si>
    <t>Till - 2</t>
  </si>
  <si>
    <t>AN346413 (13115MT626 -upper)</t>
  </si>
  <si>
    <t>Till - 1</t>
  </si>
  <si>
    <t>AN346513 (13115MT623)</t>
  </si>
  <si>
    <t>AN346613 (13115MT622)</t>
  </si>
  <si>
    <t>AN346713 (13115MT621)</t>
  </si>
  <si>
    <t>AN346813 (13115MT620)</t>
  </si>
  <si>
    <t>AN346913 (13115MT557)</t>
  </si>
  <si>
    <t>AN347013 (13115MT583)</t>
  </si>
  <si>
    <t>AN347113 (13115MT553 - upper)</t>
  </si>
  <si>
    <t>AN347213 (13115MT555)</t>
  </si>
  <si>
    <t>AN347313 (13115MT554 - lower)</t>
  </si>
  <si>
    <t>AN347413 (13115MT558)</t>
  </si>
  <si>
    <t>AN347513</t>
  </si>
  <si>
    <t>AN347613  (13115MT544)</t>
  </si>
  <si>
    <t>AN347713  (13115MT541)</t>
  </si>
  <si>
    <t>AN348013  (13115MT520)</t>
  </si>
  <si>
    <t>T waterlain</t>
  </si>
  <si>
    <t>AN348113  (13115MT568)</t>
  </si>
  <si>
    <t>AN348213  (13115MT569)</t>
  </si>
  <si>
    <t>AN348413  (13115MT567)</t>
  </si>
  <si>
    <t>AN348513</t>
  </si>
  <si>
    <t>AN348613 (13115MT565)</t>
  </si>
  <si>
    <t>AN348713 (13115MT566)</t>
  </si>
  <si>
    <t>T, mixed, waterlain</t>
  </si>
  <si>
    <t>AN348813 (13115MT572)</t>
  </si>
  <si>
    <t>AN348913 (13115MT563)</t>
  </si>
  <si>
    <t>AN349013 (13115MT564)</t>
  </si>
  <si>
    <t>AN349113 (13115MT503)</t>
  </si>
  <si>
    <t>AN349213 (13115MT521)</t>
  </si>
  <si>
    <t>AN349313 (13115MT582)</t>
  </si>
  <si>
    <t>AN349413 (13115MT580)</t>
  </si>
  <si>
    <t>AN349513 (13115MT578)</t>
  </si>
  <si>
    <t>AN349613 (13115MT532)</t>
  </si>
  <si>
    <t>AN349713 (13115MT514)</t>
  </si>
  <si>
    <t>AN349913 (13115MT527)</t>
  </si>
  <si>
    <t>AN350013 (13115MT529)</t>
  </si>
  <si>
    <t>AN350113 (13115MT625)</t>
  </si>
  <si>
    <t>AN350213 (13115MT587)</t>
  </si>
  <si>
    <t>AN350313 (13115MT590 - upper)</t>
  </si>
  <si>
    <t>AN350413</t>
  </si>
  <si>
    <t>AN350513</t>
  </si>
  <si>
    <t>AN350613</t>
  </si>
  <si>
    <t>AN350713</t>
  </si>
  <si>
    <t>AN350813</t>
  </si>
  <si>
    <t>AN350913</t>
  </si>
  <si>
    <t>AN351013</t>
  </si>
  <si>
    <t>AN351113  (13115MT577)</t>
  </si>
  <si>
    <t>AN351213  (13115MT590 - lower)</t>
  </si>
  <si>
    <t>AN351313  (13115MT579 - upper)</t>
  </si>
  <si>
    <t>AN351413</t>
  </si>
  <si>
    <t>AN351513  (13115MT584)</t>
  </si>
  <si>
    <t>AN351613  (13115MT606)</t>
  </si>
  <si>
    <t>gsMb | cGL | diamict (ice-press?)</t>
  </si>
  <si>
    <t>AN351713  (13115MT610 - lower)</t>
  </si>
  <si>
    <t>AN351813</t>
  </si>
  <si>
    <t>AN351913</t>
  </si>
  <si>
    <t>AN352013</t>
  </si>
  <si>
    <t>AN352113</t>
  </si>
  <si>
    <t>AN352213  (13115MT611)</t>
  </si>
  <si>
    <t>AN352313</t>
  </si>
  <si>
    <t>AN352413</t>
  </si>
  <si>
    <t>AN352513</t>
  </si>
  <si>
    <t>AN352613 (13115MT596)</t>
  </si>
  <si>
    <t>AN352713 (13115MT585)</t>
  </si>
  <si>
    <t>AN352813 (13115MT607)</t>
  </si>
  <si>
    <t>AN352913 (13115MT579 - lower)</t>
  </si>
  <si>
    <t>AN353013 (13115MT581)</t>
  </si>
  <si>
    <t>AN353113</t>
  </si>
  <si>
    <t>AN353313</t>
  </si>
  <si>
    <t>AN353413</t>
  </si>
  <si>
    <t>AN353513</t>
  </si>
  <si>
    <t>AN353613</t>
  </si>
  <si>
    <t>AN353713</t>
  </si>
  <si>
    <t>AN353813</t>
  </si>
  <si>
    <t>AN353913</t>
  </si>
  <si>
    <t>AN354013</t>
  </si>
  <si>
    <t>AN354113</t>
  </si>
  <si>
    <t>Waterlain till or Glaciolacustrine, stony</t>
  </si>
  <si>
    <t>AN354213</t>
  </si>
  <si>
    <t>AN354313</t>
  </si>
  <si>
    <t>AN354413</t>
  </si>
  <si>
    <t>AN354513</t>
  </si>
  <si>
    <t>beach/esker wash - probably not Till</t>
  </si>
  <si>
    <t>AN354613</t>
  </si>
  <si>
    <t>AN354713</t>
  </si>
  <si>
    <t>AN354813</t>
  </si>
  <si>
    <t>AN354913</t>
  </si>
  <si>
    <t>AN355013</t>
  </si>
  <si>
    <t>AN355113</t>
  </si>
  <si>
    <t>AN355213</t>
  </si>
  <si>
    <t>AN355313</t>
  </si>
  <si>
    <t>AN355413</t>
  </si>
  <si>
    <t>AN355513</t>
  </si>
  <si>
    <t>AN355613</t>
  </si>
  <si>
    <t>AN355713</t>
  </si>
  <si>
    <t>AN355913</t>
  </si>
  <si>
    <t>AN356013</t>
  </si>
  <si>
    <t>AN356113</t>
  </si>
  <si>
    <t>AN356213</t>
  </si>
  <si>
    <t>AN356313</t>
  </si>
  <si>
    <t>AN356613</t>
  </si>
  <si>
    <t>AN356713</t>
  </si>
  <si>
    <t>AN357013</t>
  </si>
  <si>
    <t>AN357113</t>
  </si>
  <si>
    <t>AN357213</t>
  </si>
  <si>
    <t>AN357313</t>
  </si>
  <si>
    <t>AN357413</t>
  </si>
  <si>
    <t>Till mixed with lake sediments</t>
  </si>
  <si>
    <t>AN357513</t>
  </si>
  <si>
    <t>AN357613</t>
  </si>
  <si>
    <t>AN357713</t>
  </si>
  <si>
    <t>washed T</t>
  </si>
  <si>
    <t>AN357813</t>
  </si>
  <si>
    <t>AN357913</t>
  </si>
  <si>
    <t>AN358013  (13115MT619)</t>
  </si>
  <si>
    <t>AN358113</t>
  </si>
  <si>
    <t>AN358213</t>
  </si>
  <si>
    <t>AN358313</t>
  </si>
  <si>
    <t>AN358413</t>
  </si>
  <si>
    <t>AN358513</t>
  </si>
  <si>
    <t>AN358613  (13115MT624)</t>
  </si>
  <si>
    <t>AN358713  (13115MT617)</t>
  </si>
  <si>
    <t>AN358813  (13115MT610 - upper)</t>
  </si>
  <si>
    <t>AN358913</t>
  </si>
  <si>
    <t>AN359013  (13115MT614)</t>
  </si>
  <si>
    <t>AN359113  (13115MT613)</t>
  </si>
  <si>
    <t>AN359213</t>
  </si>
  <si>
    <t>AN359413</t>
  </si>
  <si>
    <t>AN359513  (13115MT608)</t>
  </si>
  <si>
    <t>AN359613  (13115MT603)</t>
  </si>
  <si>
    <t>AN359713  (13115MT601)</t>
  </si>
  <si>
    <t>AN359813  (13115MT598)</t>
  </si>
  <si>
    <t>AN359913  (13115MT594)</t>
  </si>
  <si>
    <t>AN360013</t>
  </si>
  <si>
    <t>AN360113</t>
  </si>
  <si>
    <t>AN360213</t>
  </si>
  <si>
    <t>AN360313</t>
  </si>
  <si>
    <t>AN360413</t>
  </si>
  <si>
    <t>AN360513</t>
  </si>
  <si>
    <t>AN360613</t>
  </si>
  <si>
    <t>AN360713</t>
  </si>
  <si>
    <t>AN360813</t>
  </si>
  <si>
    <t>AN361213</t>
  </si>
  <si>
    <t>AN361313</t>
  </si>
  <si>
    <t>AN361413</t>
  </si>
  <si>
    <t>AN361513</t>
  </si>
  <si>
    <t>AN361613</t>
  </si>
  <si>
    <t>AN361713</t>
  </si>
  <si>
    <t>AN361813</t>
  </si>
  <si>
    <t>AN361913</t>
  </si>
  <si>
    <t>AN362013</t>
  </si>
  <si>
    <t>AN362113</t>
  </si>
  <si>
    <t>AN362213</t>
  </si>
  <si>
    <t>AN362313</t>
  </si>
  <si>
    <t>14115MT401A01</t>
  </si>
  <si>
    <t>till - 1</t>
  </si>
  <si>
    <t>14115MT401B01</t>
  </si>
  <si>
    <t>till - 2</t>
  </si>
  <si>
    <t>14115MT405A01</t>
  </si>
  <si>
    <t>14115MT405B01</t>
  </si>
  <si>
    <t>14115MT405C01</t>
  </si>
  <si>
    <t>till - 3</t>
  </si>
  <si>
    <t>14115MT405C02</t>
  </si>
  <si>
    <t>till - 4</t>
  </si>
  <si>
    <t>14115MT408A01</t>
  </si>
  <si>
    <t>14115MT408B01</t>
  </si>
  <si>
    <t>14115MT408B02</t>
  </si>
  <si>
    <t>14115MT409A01</t>
  </si>
  <si>
    <t>14115MT409A02</t>
  </si>
  <si>
    <t>14115MT409B01</t>
  </si>
  <si>
    <t>14115MT417A01</t>
  </si>
  <si>
    <t>till</t>
  </si>
  <si>
    <t>0.6–0.8</t>
  </si>
  <si>
    <t>14115MT419A01</t>
  </si>
  <si>
    <t>0.6–0.9</t>
  </si>
  <si>
    <t>14115MT420A01</t>
  </si>
  <si>
    <t>0.5–0.6</t>
  </si>
  <si>
    <t>14115MT421A01</t>
  </si>
  <si>
    <t>0.8–0.9</t>
  </si>
  <si>
    <t>14115MT423A01</t>
  </si>
  <si>
    <t>0.4–0.5</t>
  </si>
  <si>
    <t>14115MT424A01</t>
  </si>
  <si>
    <t>14115MT425A01</t>
  </si>
  <si>
    <t>0.7–0.8</t>
  </si>
  <si>
    <t>14115MT427A01</t>
  </si>
  <si>
    <t>14115MT427A02</t>
  </si>
  <si>
    <t>14115MT427A03</t>
  </si>
  <si>
    <t>14115MT428A01</t>
  </si>
  <si>
    <t>0.4–0.8</t>
  </si>
  <si>
    <t>14115MT429A01</t>
  </si>
  <si>
    <t>14115MT430A01</t>
  </si>
  <si>
    <t>0.3–0.4</t>
  </si>
  <si>
    <t>14115MT431A01</t>
  </si>
  <si>
    <r>
      <t>0.3–0.5</t>
    </r>
    <r>
      <rPr>
        <sz val="10"/>
        <rFont val="Arial"/>
        <family val="2"/>
      </rPr>
      <t/>
    </r>
  </si>
  <si>
    <t>14115MT432A01</t>
  </si>
  <si>
    <r>
      <t xml:space="preserve">till </t>
    </r>
    <r>
      <rPr>
        <b/>
        <sz val="10"/>
        <color theme="1"/>
        <rFont val="Arial"/>
        <family val="2"/>
      </rPr>
      <t>*OVER SAND*</t>
    </r>
  </si>
  <si>
    <t>14115MT435A01</t>
  </si>
  <si>
    <t>14115MT435A02</t>
  </si>
  <si>
    <t>14115MT435A03</t>
  </si>
  <si>
    <t>14115MT435A04</t>
  </si>
  <si>
    <t>14115MT435B01</t>
  </si>
  <si>
    <t>till - 5</t>
  </si>
  <si>
    <t>14115MT436A01</t>
  </si>
  <si>
    <t>14115MT436A02</t>
  </si>
  <si>
    <t>14115MT436A03</t>
  </si>
  <si>
    <t>14115MT436A04</t>
  </si>
  <si>
    <t>14115MT436B01</t>
  </si>
  <si>
    <t>14115MT439A01</t>
  </si>
  <si>
    <t>0.8–1.0</t>
  </si>
  <si>
    <t>14115MT440A01</t>
  </si>
  <si>
    <t>14115MT441A01</t>
  </si>
  <si>
    <t>14115MT442A01</t>
  </si>
  <si>
    <t>0.3–0.7</t>
  </si>
  <si>
    <t>14115MT445A01</t>
  </si>
  <si>
    <r>
      <rPr>
        <b/>
        <sz val="10"/>
        <color indexed="8"/>
        <rFont val="Arial"/>
        <family val="2"/>
      </rPr>
      <t>Table 9:</t>
    </r>
    <r>
      <rPr>
        <sz val="10"/>
        <color indexed="8"/>
        <rFont val="Arial"/>
        <family val="2"/>
      </rPr>
      <t xml:space="preserve"> Till-sample clast counts, sieved 4–8 mm.</t>
    </r>
  </si>
  <si>
    <t>Qtz pebble congl.</t>
  </si>
  <si>
    <r>
      <rPr>
        <b/>
        <sz val="10"/>
        <color indexed="8"/>
        <rFont val="Arial"/>
        <family val="2"/>
      </rPr>
      <t>Table 10:</t>
    </r>
    <r>
      <rPr>
        <sz val="10"/>
        <color indexed="8"/>
        <rFont val="Arial"/>
        <family val="2"/>
      </rPr>
      <t xml:space="preserve"> Till-sample clast counts, sieved 2–4 mm.</t>
    </r>
  </si>
  <si>
    <r>
      <rPr>
        <b/>
        <sz val="10"/>
        <color indexed="8"/>
        <rFont val="Arial"/>
        <family val="2"/>
      </rPr>
      <t>Table 11:</t>
    </r>
    <r>
      <rPr>
        <sz val="10"/>
        <color indexed="8"/>
        <rFont val="Arial"/>
        <family val="2"/>
      </rPr>
      <t xml:space="preserve"> Till-sample clast-count summary, sieved 2–30 mm.</t>
    </r>
  </si>
  <si>
    <r>
      <rPr>
        <b/>
        <sz val="10"/>
        <color indexed="8"/>
        <rFont val="Arial"/>
        <family val="2"/>
      </rPr>
      <t>Table 12:</t>
    </r>
    <r>
      <rPr>
        <sz val="10"/>
        <color indexed="8"/>
        <rFont val="Arial"/>
        <family val="2"/>
      </rPr>
      <t xml:space="preserve"> Till-sample clast-count summary (count percentage).   </t>
    </r>
  </si>
  <si>
    <t>UGG</t>
  </si>
  <si>
    <t>Unmetamorphosed sediment</t>
  </si>
  <si>
    <t>Granitoids</t>
  </si>
  <si>
    <t>Greenstone</t>
  </si>
  <si>
    <t>Exotic Northern</t>
  </si>
  <si>
    <t>Exotic Eastern</t>
  </si>
  <si>
    <t>Carbonate</t>
  </si>
  <si>
    <t>Unknown</t>
  </si>
  <si>
    <t>insufficient material</t>
  </si>
  <si>
    <t>diamict (ice-press?)</t>
  </si>
  <si>
    <r>
      <t xml:space="preserve">till </t>
    </r>
    <r>
      <rPr>
        <b/>
        <sz val="9"/>
        <color theme="1"/>
        <rFont val="Arial"/>
        <family val="2"/>
      </rPr>
      <t>*OVER SAND*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</si>
</sst>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0000"/>
    <numFmt numFmtId="165" formatCode="0.0"/>
    <numFmt numFmtId="166" formatCode="0.0000"/>
  </numFmts>
  <fonts count="21">
    <font>
      <sz val="11"/>
      <color theme="1"/>
      <name val="Calibri"/>
      <family val="2"/>
      <scheme val="minor"/>
    </font>
    <font>
      <sz val="9"/>
      <name val="Geneva"/>
    </font>
    <font>
      <b/>
      <sz val="12"/>
      <name val="Times New Roman"/>
      <family val="1"/>
    </font>
    <font>
      <b/>
      <sz val="14"/>
      <name val="Times New Roman"/>
      <family val="1"/>
    </font>
    <font>
      <sz val="11"/>
      <name val="Times New Roman"/>
      <family val="1"/>
    </font>
    <font>
      <b/>
      <sz val="11"/>
      <name val="Times New Roman"/>
      <family val="1"/>
    </font>
    <font>
      <sz val="11"/>
      <color theme="1"/>
      <name val="Calibri"/>
      <family val="2"/>
      <scheme val="minor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0"/>
      <color theme="1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charset val="1"/>
    </font>
    <font>
      <sz val="9"/>
      <color indexed="81"/>
      <name val="Tahoma"/>
      <charset val="1"/>
    </font>
    <font>
      <b/>
      <sz val="9"/>
      <color indexed="81"/>
      <name val="Tahoma"/>
      <family val="2"/>
    </font>
    <font>
      <sz val="10"/>
      <color rgb="FFFF0000"/>
      <name val="Arial"/>
      <family val="2"/>
    </font>
    <font>
      <sz val="9"/>
      <color theme="1"/>
      <name val="Arial"/>
      <family val="2"/>
    </font>
    <font>
      <sz val="9"/>
      <name val="Arial"/>
      <family val="2"/>
    </font>
    <font>
      <b/>
      <sz val="9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6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/>
      <diagonal/>
    </border>
    <border>
      <left style="thin">
        <color indexed="22"/>
      </left>
      <right style="thin">
        <color indexed="22"/>
      </right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D0D7E5"/>
      </left>
      <right style="thin">
        <color rgb="FFD0D7E5"/>
      </right>
      <top style="thin">
        <color rgb="FFD0D7E5"/>
      </top>
      <bottom style="thin">
        <color rgb="FFD0D7E5"/>
      </bottom>
      <diagonal/>
    </border>
  </borders>
  <cellStyleXfs count="4">
    <xf numFmtId="0" fontId="0" fillId="0" borderId="0"/>
    <xf numFmtId="0" fontId="1" fillId="0" borderId="0"/>
    <xf numFmtId="0" fontId="6" fillId="0" borderId="0"/>
    <xf numFmtId="0" fontId="6" fillId="0" borderId="0"/>
  </cellStyleXfs>
  <cellXfs count="67">
    <xf numFmtId="0" fontId="0" fillId="0" borderId="0" xfId="0"/>
    <xf numFmtId="0" fontId="2" fillId="2" borderId="1" xfId="1" applyFont="1" applyFill="1" applyBorder="1" applyAlignment="1">
      <alignment vertical="top" wrapText="1"/>
    </xf>
    <xf numFmtId="0" fontId="2" fillId="0" borderId="2" xfId="1" applyFont="1" applyFill="1" applyBorder="1" applyAlignment="1">
      <alignment vertical="top" wrapText="1"/>
    </xf>
    <xf numFmtId="0" fontId="2" fillId="2" borderId="2" xfId="1" applyFont="1" applyFill="1" applyBorder="1" applyAlignment="1">
      <alignment vertical="top" wrapText="1"/>
    </xf>
    <xf numFmtId="0" fontId="3" fillId="2" borderId="2" xfId="1" applyFont="1" applyFill="1" applyBorder="1" applyAlignment="1">
      <alignment vertical="top" wrapText="1"/>
    </xf>
    <xf numFmtId="0" fontId="4" fillId="0" borderId="2" xfId="1" applyFont="1" applyFill="1" applyBorder="1" applyAlignment="1">
      <alignment vertical="top" wrapText="1"/>
    </xf>
    <xf numFmtId="0" fontId="5" fillId="0" borderId="2" xfId="1" applyFont="1" applyFill="1" applyBorder="1" applyAlignment="1">
      <alignment vertical="top" wrapText="1"/>
    </xf>
    <xf numFmtId="0" fontId="7" fillId="0" borderId="3" xfId="0" applyFont="1" applyFill="1" applyBorder="1" applyAlignment="1">
      <alignment horizontal="left" vertical="top"/>
    </xf>
    <xf numFmtId="0" fontId="7" fillId="0" borderId="0" xfId="0" applyFont="1" applyFill="1" applyAlignment="1">
      <alignment vertical="top"/>
    </xf>
    <xf numFmtId="1" fontId="9" fillId="0" borderId="4" xfId="0" applyNumberFormat="1" applyFont="1" applyFill="1" applyBorder="1" applyAlignment="1" applyProtection="1">
      <alignment horizontal="center" vertical="center" wrapText="1"/>
    </xf>
    <xf numFmtId="164" fontId="9" fillId="0" borderId="4" xfId="0" applyNumberFormat="1" applyFont="1" applyFill="1" applyBorder="1" applyAlignment="1" applyProtection="1">
      <alignment horizontal="center" vertical="center" wrapText="1"/>
    </xf>
    <xf numFmtId="165" fontId="8" fillId="0" borderId="4" xfId="0" applyNumberFormat="1" applyFont="1" applyFill="1" applyBorder="1" applyAlignment="1">
      <alignment horizontal="center" vertical="center" wrapText="1"/>
    </xf>
    <xf numFmtId="1" fontId="8" fillId="0" borderId="4" xfId="0" applyNumberFormat="1" applyFont="1" applyFill="1" applyBorder="1" applyAlignment="1">
      <alignment horizontal="center" vertical="center" wrapText="1"/>
    </xf>
    <xf numFmtId="0" fontId="7" fillId="0" borderId="0" xfId="0" applyFont="1" applyFill="1" applyAlignment="1">
      <alignment vertical="top" wrapText="1"/>
    </xf>
    <xf numFmtId="1" fontId="10" fillId="0" borderId="0" xfId="2" applyNumberFormat="1" applyFont="1" applyFill="1" applyAlignment="1">
      <alignment horizontal="center" vertical="center"/>
    </xf>
    <xf numFmtId="2" fontId="10" fillId="0" borderId="0" xfId="3" applyNumberFormat="1" applyFont="1" applyFill="1" applyAlignment="1">
      <alignment horizontal="center"/>
    </xf>
    <xf numFmtId="1" fontId="7" fillId="0" borderId="0" xfId="0" applyNumberFormat="1" applyFont="1" applyFill="1" applyAlignment="1">
      <alignment horizontal="center" vertical="top"/>
    </xf>
    <xf numFmtId="1" fontId="10" fillId="0" borderId="0" xfId="2" applyNumberFormat="1" applyFont="1" applyFill="1" applyBorder="1" applyAlignment="1">
      <alignment horizontal="center" vertical="center"/>
    </xf>
    <xf numFmtId="1" fontId="10" fillId="0" borderId="5" xfId="2" applyNumberFormat="1" applyFont="1" applyFill="1" applyBorder="1" applyAlignment="1">
      <alignment horizontal="center" vertical="center"/>
    </xf>
    <xf numFmtId="0" fontId="7" fillId="0" borderId="0" xfId="0" applyFont="1" applyFill="1" applyAlignment="1">
      <alignment horizontal="center" vertical="top"/>
    </xf>
    <xf numFmtId="164" fontId="10" fillId="0" borderId="5" xfId="2" applyNumberFormat="1" applyFont="1" applyFill="1" applyBorder="1" applyAlignment="1">
      <alignment horizontal="center" vertical="center"/>
    </xf>
    <xf numFmtId="0" fontId="10" fillId="0" borderId="0" xfId="0" applyFont="1" applyFill="1" applyAlignment="1">
      <alignment horizontal="center"/>
    </xf>
    <xf numFmtId="2" fontId="10" fillId="0" borderId="0" xfId="0" applyNumberFormat="1" applyFont="1" applyFill="1" applyAlignment="1">
      <alignment horizontal="center"/>
    </xf>
    <xf numFmtId="1" fontId="10" fillId="0" borderId="0" xfId="0" applyNumberFormat="1" applyFont="1" applyFill="1" applyAlignment="1">
      <alignment horizontal="center"/>
    </xf>
    <xf numFmtId="165" fontId="10" fillId="0" borderId="0" xfId="0" applyNumberFormat="1" applyFont="1" applyFill="1" applyAlignment="1">
      <alignment horizontal="center" vertical="center" wrapText="1"/>
    </xf>
    <xf numFmtId="1" fontId="10" fillId="0" borderId="0" xfId="0" applyNumberFormat="1" applyFont="1" applyFill="1" applyAlignment="1">
      <alignment horizontal="center" vertical="center"/>
    </xf>
    <xf numFmtId="165" fontId="10" fillId="0" borderId="0" xfId="0" applyNumberFormat="1" applyFont="1" applyFill="1" applyAlignment="1">
      <alignment horizontal="center" vertical="center"/>
    </xf>
    <xf numFmtId="165" fontId="10" fillId="0" borderId="0" xfId="0" applyNumberFormat="1" applyFont="1" applyFill="1" applyAlignment="1">
      <alignment horizontal="center"/>
    </xf>
    <xf numFmtId="2" fontId="11" fillId="0" borderId="0" xfId="0" applyNumberFormat="1" applyFont="1" applyFill="1" applyAlignment="1">
      <alignment horizontal="center"/>
    </xf>
    <xf numFmtId="0" fontId="7" fillId="0" borderId="0" xfId="0" applyFont="1" applyFill="1" applyAlignment="1">
      <alignment horizontal="left" vertical="top"/>
    </xf>
    <xf numFmtId="0" fontId="8" fillId="0" borderId="0" xfId="0" applyFont="1" applyFill="1" applyAlignment="1">
      <alignment vertical="top"/>
    </xf>
    <xf numFmtId="2" fontId="7" fillId="0" borderId="0" xfId="0" applyNumberFormat="1" applyFont="1" applyFill="1" applyAlignment="1">
      <alignment vertical="top"/>
    </xf>
    <xf numFmtId="1" fontId="9" fillId="0" borderId="4" xfId="0" applyNumberFormat="1" applyFont="1" applyFill="1" applyBorder="1" applyAlignment="1" applyProtection="1">
      <alignment horizontal="left" vertical="center" wrapText="1"/>
    </xf>
    <xf numFmtId="1" fontId="7" fillId="0" borderId="0" xfId="0" applyNumberFormat="1" applyFont="1" applyFill="1" applyAlignment="1">
      <alignment vertical="top"/>
    </xf>
    <xf numFmtId="0" fontId="7" fillId="0" borderId="0" xfId="0" applyFont="1" applyFill="1" applyBorder="1" applyAlignment="1">
      <alignment horizontal="left" vertical="top"/>
    </xf>
    <xf numFmtId="165" fontId="7" fillId="0" borderId="0" xfId="0" applyNumberFormat="1" applyFont="1" applyFill="1" applyAlignment="1">
      <alignment horizontal="center" vertical="top"/>
    </xf>
    <xf numFmtId="2" fontId="7" fillId="0" borderId="0" xfId="0" applyNumberFormat="1" applyFont="1" applyFill="1" applyAlignment="1">
      <alignment horizontal="center" vertical="top"/>
    </xf>
    <xf numFmtId="165" fontId="7" fillId="0" borderId="0" xfId="0" applyNumberFormat="1" applyFont="1" applyFill="1" applyAlignment="1">
      <alignment vertical="top"/>
    </xf>
    <xf numFmtId="166" fontId="9" fillId="0" borderId="4" xfId="0" applyNumberFormat="1" applyFont="1" applyFill="1" applyBorder="1" applyAlignment="1" applyProtection="1">
      <alignment horizontal="center" vertical="center" wrapText="1"/>
    </xf>
    <xf numFmtId="2" fontId="8" fillId="0" borderId="4" xfId="0" applyNumberFormat="1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center" vertical="center" wrapText="1"/>
    </xf>
    <xf numFmtId="165" fontId="7" fillId="0" borderId="0" xfId="0" applyNumberFormat="1" applyFont="1" applyFill="1" applyAlignment="1">
      <alignment vertical="top" wrapText="1"/>
    </xf>
    <xf numFmtId="166" fontId="10" fillId="0" borderId="0" xfId="3" applyNumberFormat="1" applyFont="1" applyFill="1" applyAlignment="1">
      <alignment horizontal="center"/>
    </xf>
    <xf numFmtId="165" fontId="10" fillId="0" borderId="0" xfId="2" applyNumberFormat="1" applyFont="1" applyFill="1" applyAlignment="1">
      <alignment horizontal="center" vertical="center"/>
    </xf>
    <xf numFmtId="2" fontId="10" fillId="0" borderId="0" xfId="2" applyNumberFormat="1" applyFont="1" applyFill="1" applyAlignment="1">
      <alignment horizontal="center" vertical="center"/>
    </xf>
    <xf numFmtId="1" fontId="17" fillId="0" borderId="5" xfId="2" applyNumberFormat="1" applyFont="1" applyFill="1" applyBorder="1" applyAlignment="1">
      <alignment horizontal="center" vertical="center"/>
    </xf>
    <xf numFmtId="166" fontId="17" fillId="0" borderId="0" xfId="3" applyNumberFormat="1" applyFont="1" applyFill="1" applyAlignment="1">
      <alignment horizontal="center"/>
    </xf>
    <xf numFmtId="165" fontId="17" fillId="0" borderId="0" xfId="2" applyNumberFormat="1" applyFont="1" applyFill="1" applyAlignment="1">
      <alignment horizontal="center" vertical="center"/>
    </xf>
    <xf numFmtId="2" fontId="17" fillId="0" borderId="0" xfId="0" applyNumberFormat="1" applyFont="1" applyFill="1" applyAlignment="1">
      <alignment vertical="top"/>
    </xf>
    <xf numFmtId="165" fontId="17" fillId="0" borderId="0" xfId="0" applyNumberFormat="1" applyFont="1" applyFill="1" applyAlignment="1">
      <alignment vertical="top"/>
    </xf>
    <xf numFmtId="0" fontId="17" fillId="0" borderId="0" xfId="0" applyFont="1" applyFill="1" applyAlignment="1">
      <alignment vertical="top"/>
    </xf>
    <xf numFmtId="166" fontId="10" fillId="0" borderId="5" xfId="2" applyNumberFormat="1" applyFont="1" applyFill="1" applyBorder="1" applyAlignment="1">
      <alignment horizontal="center" vertical="center"/>
    </xf>
    <xf numFmtId="1" fontId="17" fillId="0" borderId="0" xfId="2" applyNumberFormat="1" applyFont="1" applyFill="1" applyBorder="1" applyAlignment="1">
      <alignment horizontal="center" vertical="center"/>
    </xf>
    <xf numFmtId="1" fontId="17" fillId="0" borderId="0" xfId="0" applyNumberFormat="1" applyFont="1" applyFill="1" applyAlignment="1">
      <alignment vertical="top"/>
    </xf>
    <xf numFmtId="1" fontId="17" fillId="0" borderId="0" xfId="2" applyNumberFormat="1" applyFont="1" applyFill="1" applyAlignment="1">
      <alignment horizontal="center" vertical="center"/>
    </xf>
    <xf numFmtId="1" fontId="18" fillId="0" borderId="0" xfId="2" applyNumberFormat="1" applyFont="1" applyFill="1" applyAlignment="1">
      <alignment horizontal="center" vertical="center"/>
    </xf>
    <xf numFmtId="166" fontId="18" fillId="0" borderId="0" xfId="3" applyNumberFormat="1" applyFont="1" applyFill="1" applyAlignment="1">
      <alignment horizontal="center"/>
    </xf>
    <xf numFmtId="165" fontId="18" fillId="0" borderId="0" xfId="2" applyNumberFormat="1" applyFont="1" applyFill="1" applyAlignment="1">
      <alignment horizontal="center" vertical="center"/>
    </xf>
    <xf numFmtId="0" fontId="18" fillId="0" borderId="0" xfId="0" applyFont="1" applyFill="1" applyAlignment="1">
      <alignment horizontal="center"/>
    </xf>
    <xf numFmtId="166" fontId="18" fillId="0" borderId="0" xfId="0" applyNumberFormat="1" applyFont="1" applyFill="1" applyAlignment="1">
      <alignment horizontal="center"/>
    </xf>
    <xf numFmtId="1" fontId="18" fillId="0" borderId="0" xfId="0" applyNumberFormat="1" applyFont="1" applyFill="1" applyAlignment="1">
      <alignment horizontal="center"/>
    </xf>
    <xf numFmtId="165" fontId="18" fillId="0" borderId="0" xfId="0" applyNumberFormat="1" applyFont="1" applyFill="1" applyAlignment="1">
      <alignment horizontal="center" vertical="center" wrapText="1"/>
    </xf>
    <xf numFmtId="1" fontId="18" fillId="0" borderId="0" xfId="0" applyNumberFormat="1" applyFont="1" applyFill="1" applyAlignment="1">
      <alignment horizontal="center" vertical="center"/>
    </xf>
    <xf numFmtId="165" fontId="18" fillId="0" borderId="0" xfId="0" applyNumberFormat="1" applyFont="1" applyFill="1" applyAlignment="1">
      <alignment horizontal="center" vertical="center"/>
    </xf>
    <xf numFmtId="165" fontId="18" fillId="0" borderId="0" xfId="0" applyNumberFormat="1" applyFont="1" applyFill="1" applyAlignment="1">
      <alignment horizontal="center"/>
    </xf>
    <xf numFmtId="166" fontId="19" fillId="0" borderId="0" xfId="0" applyNumberFormat="1" applyFont="1" applyFill="1" applyAlignment="1">
      <alignment horizontal="center"/>
    </xf>
    <xf numFmtId="166" fontId="7" fillId="0" borderId="0" xfId="0" applyNumberFormat="1" applyFont="1" applyFill="1" applyAlignment="1">
      <alignment vertical="top"/>
    </xf>
  </cellXfs>
  <cellStyles count="4">
    <cellStyle name="Normal" xfId="0" builtinId="0"/>
    <cellStyle name="Normal 2" xfId="1"/>
    <cellStyle name="Normal 5" xfId="3"/>
    <cellStyle name="Normal 63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omments" Target="../comments3.xml"/><Relationship Id="rId1" Type="http://schemas.openxmlformats.org/officeDocument/2006/relationships/vmlDrawing" Target="../drawings/vmlDrawing3.v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comments" Target="../comments4.xml"/><Relationship Id="rId1" Type="http://schemas.openxmlformats.org/officeDocument/2006/relationships/vmlDrawing" Target="../drawings/vmlDrawing4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6"/>
  <sheetViews>
    <sheetView tabSelected="1" workbookViewId="0"/>
  </sheetViews>
  <sheetFormatPr defaultRowHeight="15"/>
  <cols>
    <col min="1" max="1" width="99.7109375" customWidth="1"/>
  </cols>
  <sheetData>
    <row r="1" spans="1:1" ht="15.75">
      <c r="A1" s="1" t="s">
        <v>0</v>
      </c>
    </row>
    <row r="2" spans="1:1" ht="15.75">
      <c r="A2" s="2" t="s">
        <v>1</v>
      </c>
    </row>
    <row r="3" spans="1:1" ht="15" customHeight="1">
      <c r="A3" s="3"/>
    </row>
    <row r="4" spans="1:1" ht="37.5">
      <c r="A4" s="4" t="s">
        <v>2</v>
      </c>
    </row>
    <row r="5" spans="1:1" ht="15" customHeight="1">
      <c r="A5" s="5"/>
    </row>
    <row r="6" spans="1:1" ht="90.75" customHeight="1">
      <c r="A6" s="6" t="s">
        <v>3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C234"/>
  <sheetViews>
    <sheetView workbookViewId="0">
      <selection sqref="A1:AB1"/>
    </sheetView>
  </sheetViews>
  <sheetFormatPr defaultColWidth="9.140625" defaultRowHeight="12.75"/>
  <cols>
    <col min="1" max="1" width="31.42578125" style="29" customWidth="1"/>
    <col min="2" max="2" width="11.85546875" style="8" customWidth="1"/>
    <col min="3" max="3" width="9.140625" style="8" customWidth="1"/>
    <col min="4" max="4" width="32" style="8" customWidth="1"/>
    <col min="5" max="5" width="13.42578125" style="16" customWidth="1"/>
    <col min="6" max="6" width="12" style="16" customWidth="1"/>
    <col min="7" max="7" width="10.42578125" style="16" customWidth="1"/>
    <col min="8" max="8" width="10.140625" style="16" customWidth="1"/>
    <col min="9" max="9" width="12.85546875" style="16" customWidth="1"/>
    <col min="10" max="10" width="11.140625" style="16" customWidth="1"/>
    <col min="11" max="11" width="12.28515625" style="16" customWidth="1"/>
    <col min="12" max="12" width="9.28515625" style="16" customWidth="1"/>
    <col min="13" max="13" width="7.140625" style="16" customWidth="1"/>
    <col min="14" max="14" width="14.5703125" style="16" customWidth="1"/>
    <col min="15" max="15" width="12.85546875" style="16" customWidth="1"/>
    <col min="16" max="16" width="16.140625" style="16" customWidth="1"/>
    <col min="17" max="17" width="15.28515625" style="16" customWidth="1"/>
    <col min="18" max="20" width="9.85546875" style="16" customWidth="1"/>
    <col min="21" max="21" width="10.85546875" style="16" customWidth="1"/>
    <col min="22" max="22" width="13.85546875" style="16" customWidth="1"/>
    <col min="23" max="23" width="9.5703125" style="16" customWidth="1"/>
    <col min="24" max="24" width="9.7109375" style="16" customWidth="1"/>
    <col min="25" max="25" width="8" style="16" customWidth="1"/>
    <col min="26" max="26" width="17.85546875" style="16" customWidth="1"/>
    <col min="27" max="27" width="9" style="16" customWidth="1"/>
    <col min="28" max="28" width="10.7109375" style="16" customWidth="1"/>
    <col min="29" max="16384" width="9.140625" style="8"/>
  </cols>
  <sheetData>
    <row r="1" spans="1:29">
      <c r="A1" s="7" t="s">
        <v>4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</row>
    <row r="2" spans="1:29" s="13" customFormat="1" ht="63.75">
      <c r="A2" s="9" t="s">
        <v>5</v>
      </c>
      <c r="B2" s="10" t="s">
        <v>6</v>
      </c>
      <c r="C2" s="10" t="s">
        <v>7</v>
      </c>
      <c r="D2" s="11" t="s">
        <v>8</v>
      </c>
      <c r="E2" s="11" t="s">
        <v>9</v>
      </c>
      <c r="F2" s="12" t="s">
        <v>10</v>
      </c>
      <c r="G2" s="12" t="s">
        <v>11</v>
      </c>
      <c r="H2" s="12" t="s">
        <v>12</v>
      </c>
      <c r="I2" s="12" t="s">
        <v>13</v>
      </c>
      <c r="J2" s="12" t="s">
        <v>14</v>
      </c>
      <c r="K2" s="12" t="s">
        <v>15</v>
      </c>
      <c r="L2" s="12" t="s">
        <v>16</v>
      </c>
      <c r="M2" s="12" t="s">
        <v>17</v>
      </c>
      <c r="N2" s="12" t="s">
        <v>18</v>
      </c>
      <c r="O2" s="12" t="s">
        <v>19</v>
      </c>
      <c r="P2" s="12" t="s">
        <v>20</v>
      </c>
      <c r="Q2" s="11" t="s">
        <v>21</v>
      </c>
      <c r="R2" s="11" t="s">
        <v>22</v>
      </c>
      <c r="S2" s="12" t="s">
        <v>23</v>
      </c>
      <c r="T2" s="12" t="s">
        <v>24</v>
      </c>
      <c r="U2" s="12" t="s">
        <v>25</v>
      </c>
      <c r="V2" s="12" t="s">
        <v>26</v>
      </c>
      <c r="W2" s="12" t="s">
        <v>27</v>
      </c>
      <c r="X2" s="12" t="s">
        <v>28</v>
      </c>
      <c r="Y2" s="12" t="s">
        <v>29</v>
      </c>
      <c r="Z2" s="12" t="s">
        <v>30</v>
      </c>
      <c r="AA2" s="12" t="s">
        <v>31</v>
      </c>
      <c r="AB2" s="12" t="s">
        <v>32</v>
      </c>
      <c r="AC2" s="12" t="s">
        <v>33</v>
      </c>
    </row>
    <row r="3" spans="1:29">
      <c r="A3" s="14" t="s">
        <v>34</v>
      </c>
      <c r="B3" s="15">
        <v>58.133884999999999</v>
      </c>
      <c r="C3" s="15">
        <v>-98.084804000000005</v>
      </c>
      <c r="D3" s="14" t="s">
        <v>35</v>
      </c>
      <c r="E3" s="14"/>
      <c r="F3" s="14">
        <v>74</v>
      </c>
      <c r="G3" s="16">
        <v>6</v>
      </c>
      <c r="H3" s="16">
        <v>0</v>
      </c>
      <c r="I3" s="16">
        <v>0</v>
      </c>
      <c r="J3" s="16">
        <v>0</v>
      </c>
      <c r="K3" s="16">
        <v>0</v>
      </c>
      <c r="L3" s="16">
        <v>1</v>
      </c>
      <c r="M3" s="16">
        <v>3</v>
      </c>
      <c r="N3" s="16">
        <v>0</v>
      </c>
      <c r="O3" s="16">
        <v>0</v>
      </c>
      <c r="P3" s="16">
        <v>0</v>
      </c>
      <c r="Q3" s="16">
        <v>5</v>
      </c>
      <c r="R3" s="16">
        <v>0</v>
      </c>
      <c r="S3" s="16">
        <v>8</v>
      </c>
      <c r="T3" s="16">
        <v>0</v>
      </c>
      <c r="U3" s="16">
        <v>0</v>
      </c>
      <c r="V3" s="16">
        <v>0</v>
      </c>
      <c r="W3" s="16">
        <v>1</v>
      </c>
      <c r="X3" s="16">
        <v>0</v>
      </c>
      <c r="Y3" s="16">
        <v>0</v>
      </c>
      <c r="Z3" s="16">
        <v>0</v>
      </c>
      <c r="AA3" s="16">
        <v>0</v>
      </c>
      <c r="AB3" s="16">
        <v>0</v>
      </c>
      <c r="AC3" s="16">
        <v>98</v>
      </c>
    </row>
    <row r="4" spans="1:29">
      <c r="A4" s="14" t="s">
        <v>36</v>
      </c>
      <c r="B4" s="15">
        <v>58.128802999999998</v>
      </c>
      <c r="C4" s="15">
        <v>-98.038522</v>
      </c>
      <c r="D4" s="14" t="s">
        <v>35</v>
      </c>
      <c r="E4" s="14"/>
      <c r="F4" s="14">
        <v>50</v>
      </c>
      <c r="G4" s="16">
        <v>5</v>
      </c>
      <c r="H4" s="16">
        <v>0</v>
      </c>
      <c r="I4" s="16">
        <v>0</v>
      </c>
      <c r="J4" s="16">
        <v>0</v>
      </c>
      <c r="K4" s="16">
        <v>0</v>
      </c>
      <c r="L4" s="16">
        <v>0</v>
      </c>
      <c r="M4" s="16">
        <v>0</v>
      </c>
      <c r="N4" s="16">
        <v>0</v>
      </c>
      <c r="O4" s="16">
        <v>0</v>
      </c>
      <c r="P4" s="16">
        <v>0</v>
      </c>
      <c r="Q4" s="16">
        <v>4</v>
      </c>
      <c r="R4" s="16">
        <v>0</v>
      </c>
      <c r="S4" s="16">
        <v>0</v>
      </c>
      <c r="T4" s="16">
        <v>0</v>
      </c>
      <c r="U4" s="16">
        <v>0</v>
      </c>
      <c r="V4" s="16">
        <v>0</v>
      </c>
      <c r="W4" s="16">
        <v>2</v>
      </c>
      <c r="X4" s="16">
        <v>0</v>
      </c>
      <c r="Y4" s="16">
        <v>0</v>
      </c>
      <c r="Z4" s="16">
        <v>0</v>
      </c>
      <c r="AA4" s="16">
        <v>0</v>
      </c>
      <c r="AB4" s="16">
        <v>0</v>
      </c>
      <c r="AC4" s="16">
        <v>61</v>
      </c>
    </row>
    <row r="5" spans="1:29">
      <c r="A5" s="14" t="s">
        <v>37</v>
      </c>
      <c r="B5" s="15">
        <v>58.134991999999997</v>
      </c>
      <c r="C5" s="15">
        <v>-98.100290999999999</v>
      </c>
      <c r="D5" s="14" t="s">
        <v>35</v>
      </c>
      <c r="E5" s="14"/>
      <c r="F5" s="14">
        <v>47</v>
      </c>
      <c r="G5" s="16">
        <v>2</v>
      </c>
      <c r="H5" s="16">
        <v>0</v>
      </c>
      <c r="I5" s="16">
        <v>0</v>
      </c>
      <c r="J5" s="16">
        <v>0</v>
      </c>
      <c r="K5" s="16">
        <v>0</v>
      </c>
      <c r="L5" s="16">
        <v>0</v>
      </c>
      <c r="M5" s="16">
        <v>0</v>
      </c>
      <c r="N5" s="16">
        <v>0</v>
      </c>
      <c r="O5" s="16">
        <v>0</v>
      </c>
      <c r="P5" s="16">
        <v>1</v>
      </c>
      <c r="Q5" s="16">
        <v>0</v>
      </c>
      <c r="R5" s="16">
        <v>0</v>
      </c>
      <c r="S5" s="16">
        <v>0</v>
      </c>
      <c r="T5" s="16">
        <v>0</v>
      </c>
      <c r="U5" s="16">
        <v>0</v>
      </c>
      <c r="V5" s="16">
        <v>0</v>
      </c>
      <c r="W5" s="16">
        <v>0</v>
      </c>
      <c r="X5" s="16">
        <v>0</v>
      </c>
      <c r="Y5" s="16">
        <v>0</v>
      </c>
      <c r="Z5" s="16">
        <v>0</v>
      </c>
      <c r="AA5" s="16">
        <v>0</v>
      </c>
      <c r="AB5" s="16">
        <v>0</v>
      </c>
      <c r="AC5" s="16">
        <v>50</v>
      </c>
    </row>
    <row r="6" spans="1:29">
      <c r="A6" s="17" t="s">
        <v>38</v>
      </c>
      <c r="B6" s="15">
        <v>57.973362999999999</v>
      </c>
      <c r="C6" s="15">
        <v>-95.101500000000001</v>
      </c>
      <c r="D6" s="14" t="s">
        <v>35</v>
      </c>
      <c r="E6" s="17"/>
      <c r="F6" s="17">
        <v>41</v>
      </c>
      <c r="G6" s="16">
        <v>51</v>
      </c>
      <c r="H6" s="16">
        <v>0</v>
      </c>
      <c r="I6" s="16">
        <v>0</v>
      </c>
      <c r="J6" s="16">
        <v>0</v>
      </c>
      <c r="K6" s="16">
        <v>0</v>
      </c>
      <c r="L6" s="16">
        <v>0</v>
      </c>
      <c r="M6" s="16">
        <v>0</v>
      </c>
      <c r="N6" s="16">
        <v>0</v>
      </c>
      <c r="O6" s="16">
        <v>0</v>
      </c>
      <c r="P6" s="16">
        <v>0</v>
      </c>
      <c r="Q6" s="16">
        <v>13</v>
      </c>
      <c r="R6" s="16">
        <v>0</v>
      </c>
      <c r="S6" s="16">
        <v>4</v>
      </c>
      <c r="T6" s="16">
        <v>0</v>
      </c>
      <c r="U6" s="16">
        <v>0</v>
      </c>
      <c r="V6" s="16">
        <v>0</v>
      </c>
      <c r="W6" s="16">
        <v>0</v>
      </c>
      <c r="X6" s="16">
        <v>0</v>
      </c>
      <c r="Y6" s="16">
        <v>0</v>
      </c>
      <c r="Z6" s="16">
        <v>0</v>
      </c>
      <c r="AA6" s="16">
        <v>5</v>
      </c>
      <c r="AB6" s="16">
        <v>0</v>
      </c>
      <c r="AC6" s="16">
        <v>114</v>
      </c>
    </row>
    <row r="7" spans="1:29">
      <c r="A7" s="14" t="s">
        <v>39</v>
      </c>
      <c r="B7" s="15">
        <v>58.139657</v>
      </c>
      <c r="C7" s="15">
        <v>-98.133577000000002</v>
      </c>
      <c r="D7" s="14" t="s">
        <v>40</v>
      </c>
      <c r="E7" s="14"/>
      <c r="F7" s="14">
        <v>57</v>
      </c>
      <c r="G7" s="16">
        <v>5</v>
      </c>
      <c r="H7" s="16">
        <v>0</v>
      </c>
      <c r="I7" s="16">
        <v>0</v>
      </c>
      <c r="J7" s="16">
        <v>0</v>
      </c>
      <c r="K7" s="16">
        <v>2</v>
      </c>
      <c r="L7" s="16">
        <v>0</v>
      </c>
      <c r="M7" s="16">
        <v>0</v>
      </c>
      <c r="N7" s="16">
        <v>0</v>
      </c>
      <c r="O7" s="16">
        <v>0</v>
      </c>
      <c r="P7" s="16">
        <v>2</v>
      </c>
      <c r="Q7" s="16">
        <v>1</v>
      </c>
      <c r="R7" s="16">
        <v>0</v>
      </c>
      <c r="S7" s="16">
        <v>3</v>
      </c>
      <c r="T7" s="16">
        <v>0</v>
      </c>
      <c r="U7" s="16">
        <v>0</v>
      </c>
      <c r="V7" s="16">
        <v>0</v>
      </c>
      <c r="W7" s="16">
        <v>1</v>
      </c>
      <c r="X7" s="16">
        <v>0</v>
      </c>
      <c r="Y7" s="16">
        <v>0</v>
      </c>
      <c r="Z7" s="16">
        <v>0</v>
      </c>
      <c r="AA7" s="16">
        <v>0</v>
      </c>
      <c r="AB7" s="16">
        <v>1</v>
      </c>
      <c r="AC7" s="16">
        <v>72</v>
      </c>
    </row>
    <row r="8" spans="1:29">
      <c r="A8" s="14" t="s">
        <v>41</v>
      </c>
      <c r="B8" s="15">
        <v>58.092644</v>
      </c>
      <c r="C8" s="15">
        <v>-98.217738999999995</v>
      </c>
      <c r="D8" s="14" t="s">
        <v>35</v>
      </c>
      <c r="E8" s="14"/>
      <c r="F8" s="14">
        <v>66</v>
      </c>
      <c r="G8" s="16">
        <v>0</v>
      </c>
      <c r="H8" s="16">
        <v>0</v>
      </c>
      <c r="I8" s="16">
        <v>0</v>
      </c>
      <c r="J8" s="16">
        <v>0</v>
      </c>
      <c r="K8" s="16">
        <v>0</v>
      </c>
      <c r="L8" s="16">
        <v>1</v>
      </c>
      <c r="M8" s="16">
        <v>0</v>
      </c>
      <c r="N8" s="16">
        <v>0</v>
      </c>
      <c r="O8" s="16">
        <v>0</v>
      </c>
      <c r="P8" s="16">
        <v>0</v>
      </c>
      <c r="Q8" s="16">
        <v>8</v>
      </c>
      <c r="R8" s="16">
        <v>0</v>
      </c>
      <c r="S8" s="16">
        <v>5</v>
      </c>
      <c r="T8" s="16">
        <v>0</v>
      </c>
      <c r="U8" s="16">
        <v>0</v>
      </c>
      <c r="V8" s="16">
        <v>0</v>
      </c>
      <c r="W8" s="16">
        <v>0</v>
      </c>
      <c r="X8" s="16">
        <v>0</v>
      </c>
      <c r="Y8" s="16">
        <v>0</v>
      </c>
      <c r="Z8" s="16">
        <v>0</v>
      </c>
      <c r="AA8" s="16">
        <v>0</v>
      </c>
      <c r="AB8" s="16">
        <v>0</v>
      </c>
      <c r="AC8" s="16">
        <v>80</v>
      </c>
    </row>
    <row r="9" spans="1:29">
      <c r="A9" s="14" t="s">
        <v>42</v>
      </c>
      <c r="B9" s="15">
        <v>58.082748000000002</v>
      </c>
      <c r="C9" s="15">
        <v>-98.114884000000004</v>
      </c>
      <c r="D9" s="14" t="s">
        <v>35</v>
      </c>
      <c r="E9" s="14"/>
      <c r="F9" s="14">
        <v>62</v>
      </c>
      <c r="G9" s="16">
        <v>7</v>
      </c>
      <c r="H9" s="16">
        <v>0</v>
      </c>
      <c r="I9" s="16">
        <v>0</v>
      </c>
      <c r="J9" s="16">
        <v>0</v>
      </c>
      <c r="K9" s="16">
        <v>0</v>
      </c>
      <c r="L9" s="16">
        <v>0</v>
      </c>
      <c r="M9" s="16">
        <v>0</v>
      </c>
      <c r="N9" s="16">
        <v>0</v>
      </c>
      <c r="O9" s="16">
        <v>0</v>
      </c>
      <c r="P9" s="16">
        <v>0</v>
      </c>
      <c r="Q9" s="16">
        <v>5</v>
      </c>
      <c r="R9" s="16">
        <v>0</v>
      </c>
      <c r="S9" s="16">
        <v>0</v>
      </c>
      <c r="T9" s="16">
        <v>0</v>
      </c>
      <c r="U9" s="16">
        <v>0</v>
      </c>
      <c r="V9" s="16">
        <v>0</v>
      </c>
      <c r="W9" s="16">
        <v>0</v>
      </c>
      <c r="X9" s="16">
        <v>0</v>
      </c>
      <c r="Y9" s="16">
        <v>0</v>
      </c>
      <c r="Z9" s="16">
        <v>0</v>
      </c>
      <c r="AA9" s="16">
        <v>0</v>
      </c>
      <c r="AB9" s="16">
        <v>0</v>
      </c>
      <c r="AC9" s="16">
        <v>74</v>
      </c>
    </row>
    <row r="10" spans="1:29">
      <c r="A10" s="17" t="s">
        <v>43</v>
      </c>
      <c r="B10" s="15">
        <v>58.193196999999998</v>
      </c>
      <c r="C10" s="15">
        <v>-95.410970000000006</v>
      </c>
      <c r="D10" s="17" t="s">
        <v>35</v>
      </c>
      <c r="E10" s="17"/>
      <c r="F10" s="17">
        <v>65</v>
      </c>
      <c r="G10" s="16">
        <v>39</v>
      </c>
      <c r="H10" s="16">
        <v>0</v>
      </c>
      <c r="I10" s="16">
        <v>0</v>
      </c>
      <c r="J10" s="16">
        <v>0</v>
      </c>
      <c r="K10" s="16">
        <v>0</v>
      </c>
      <c r="L10" s="16">
        <v>2</v>
      </c>
      <c r="M10" s="16">
        <v>1</v>
      </c>
      <c r="N10" s="16">
        <v>0</v>
      </c>
      <c r="O10" s="16">
        <v>0</v>
      </c>
      <c r="P10" s="16">
        <v>0</v>
      </c>
      <c r="Q10" s="16">
        <v>9</v>
      </c>
      <c r="R10" s="16">
        <v>0</v>
      </c>
      <c r="S10" s="16">
        <v>1</v>
      </c>
      <c r="T10" s="16">
        <v>0</v>
      </c>
      <c r="U10" s="16">
        <v>0</v>
      </c>
      <c r="V10" s="16">
        <v>0</v>
      </c>
      <c r="W10" s="16">
        <v>2</v>
      </c>
      <c r="X10" s="16">
        <v>0</v>
      </c>
      <c r="Y10" s="16">
        <v>0</v>
      </c>
      <c r="Z10" s="16">
        <v>0</v>
      </c>
      <c r="AA10" s="16">
        <v>0</v>
      </c>
      <c r="AB10" s="16">
        <v>0</v>
      </c>
      <c r="AC10" s="16">
        <v>119</v>
      </c>
    </row>
    <row r="11" spans="1:29">
      <c r="A11" s="14" t="s">
        <v>44</v>
      </c>
      <c r="B11" s="15">
        <v>58.035065000000003</v>
      </c>
      <c r="C11" s="15">
        <v>-95.231831</v>
      </c>
      <c r="D11" s="14" t="s">
        <v>35</v>
      </c>
      <c r="E11" s="14"/>
      <c r="F11" s="14">
        <v>34</v>
      </c>
      <c r="G11" s="16">
        <v>35</v>
      </c>
      <c r="H11" s="16">
        <v>1</v>
      </c>
      <c r="I11" s="16">
        <v>0</v>
      </c>
      <c r="J11" s="16">
        <v>0</v>
      </c>
      <c r="K11" s="16">
        <v>0</v>
      </c>
      <c r="L11" s="16">
        <v>1</v>
      </c>
      <c r="M11" s="16">
        <v>0</v>
      </c>
      <c r="N11" s="16">
        <v>0</v>
      </c>
      <c r="O11" s="16">
        <v>0</v>
      </c>
      <c r="P11" s="16">
        <v>0</v>
      </c>
      <c r="Q11" s="16">
        <v>22</v>
      </c>
      <c r="R11" s="16">
        <v>0</v>
      </c>
      <c r="S11" s="16">
        <v>3</v>
      </c>
      <c r="T11" s="16">
        <v>0</v>
      </c>
      <c r="U11" s="16">
        <v>0</v>
      </c>
      <c r="V11" s="16">
        <v>0</v>
      </c>
      <c r="W11" s="16">
        <v>2</v>
      </c>
      <c r="X11" s="16">
        <v>0</v>
      </c>
      <c r="Y11" s="16">
        <v>0</v>
      </c>
      <c r="Z11" s="16">
        <v>0</v>
      </c>
      <c r="AA11" s="16">
        <v>0</v>
      </c>
      <c r="AB11" s="16">
        <v>0</v>
      </c>
      <c r="AC11" s="16">
        <v>98</v>
      </c>
    </row>
    <row r="12" spans="1:29">
      <c r="A12" s="14" t="s">
        <v>45</v>
      </c>
      <c r="B12" s="15">
        <v>58.125968999999998</v>
      </c>
      <c r="C12" s="15">
        <v>-98.022385</v>
      </c>
      <c r="D12" s="14" t="s">
        <v>35</v>
      </c>
      <c r="E12" s="14"/>
      <c r="F12" s="14">
        <v>52</v>
      </c>
      <c r="G12" s="16">
        <v>1</v>
      </c>
      <c r="H12" s="16">
        <v>0</v>
      </c>
      <c r="I12" s="16">
        <v>0</v>
      </c>
      <c r="J12" s="16">
        <v>0</v>
      </c>
      <c r="K12" s="16">
        <v>0</v>
      </c>
      <c r="L12" s="16">
        <v>0</v>
      </c>
      <c r="M12" s="16">
        <v>2</v>
      </c>
      <c r="N12" s="16">
        <v>0</v>
      </c>
      <c r="O12" s="16">
        <v>0</v>
      </c>
      <c r="P12" s="16">
        <v>1</v>
      </c>
      <c r="Q12" s="16">
        <v>0</v>
      </c>
      <c r="R12" s="16">
        <v>0</v>
      </c>
      <c r="S12" s="16">
        <v>2</v>
      </c>
      <c r="T12" s="16">
        <v>0</v>
      </c>
      <c r="U12" s="16">
        <v>0</v>
      </c>
      <c r="V12" s="16">
        <v>0</v>
      </c>
      <c r="W12" s="16">
        <v>1</v>
      </c>
      <c r="X12" s="16">
        <v>0</v>
      </c>
      <c r="Y12" s="16">
        <v>0</v>
      </c>
      <c r="Z12" s="16">
        <v>0</v>
      </c>
      <c r="AA12" s="16">
        <v>0</v>
      </c>
      <c r="AB12" s="16">
        <v>0</v>
      </c>
      <c r="AC12" s="16">
        <v>59</v>
      </c>
    </row>
    <row r="13" spans="1:29">
      <c r="A13" s="18" t="s">
        <v>46</v>
      </c>
      <c r="B13" s="15">
        <v>58.530386</v>
      </c>
      <c r="C13" s="15">
        <v>-96.237644000000003</v>
      </c>
      <c r="D13" s="18" t="s">
        <v>35</v>
      </c>
      <c r="E13" s="18"/>
      <c r="F13" s="18">
        <v>18</v>
      </c>
      <c r="G13" s="16">
        <v>6</v>
      </c>
      <c r="H13" s="16">
        <v>0</v>
      </c>
      <c r="I13" s="16">
        <v>0</v>
      </c>
      <c r="J13" s="16">
        <v>0</v>
      </c>
      <c r="K13" s="16">
        <v>0</v>
      </c>
      <c r="L13" s="16">
        <v>0</v>
      </c>
      <c r="M13" s="16">
        <v>0</v>
      </c>
      <c r="N13" s="16">
        <v>0</v>
      </c>
      <c r="O13" s="16">
        <v>0</v>
      </c>
      <c r="P13" s="16">
        <v>7</v>
      </c>
      <c r="Q13" s="16">
        <v>0</v>
      </c>
      <c r="R13" s="16">
        <v>0</v>
      </c>
      <c r="S13" s="16">
        <v>2</v>
      </c>
      <c r="T13" s="16">
        <v>0</v>
      </c>
      <c r="U13" s="16">
        <v>1</v>
      </c>
      <c r="V13" s="16">
        <v>0</v>
      </c>
      <c r="W13" s="16">
        <v>0</v>
      </c>
      <c r="X13" s="16">
        <v>0</v>
      </c>
      <c r="Y13" s="16">
        <v>0</v>
      </c>
      <c r="Z13" s="16">
        <v>0</v>
      </c>
      <c r="AA13" s="16">
        <v>0</v>
      </c>
      <c r="AB13" s="16">
        <v>0</v>
      </c>
      <c r="AC13" s="16">
        <v>34</v>
      </c>
    </row>
    <row r="14" spans="1:29">
      <c r="A14" s="18" t="s">
        <v>47</v>
      </c>
      <c r="B14" s="15">
        <v>57.974035000000001</v>
      </c>
      <c r="C14" s="15">
        <v>-95.028993</v>
      </c>
      <c r="D14" s="18" t="s">
        <v>35</v>
      </c>
      <c r="E14" s="18"/>
      <c r="F14" s="18">
        <v>36</v>
      </c>
      <c r="G14" s="16">
        <v>51</v>
      </c>
      <c r="H14" s="16">
        <v>0</v>
      </c>
      <c r="I14" s="16">
        <v>0</v>
      </c>
      <c r="J14" s="16">
        <v>0</v>
      </c>
      <c r="K14" s="16">
        <v>1</v>
      </c>
      <c r="L14" s="16">
        <v>0</v>
      </c>
      <c r="M14" s="16">
        <v>1</v>
      </c>
      <c r="N14" s="16">
        <v>0</v>
      </c>
      <c r="O14" s="16">
        <v>0</v>
      </c>
      <c r="P14" s="16">
        <v>0</v>
      </c>
      <c r="Q14" s="16">
        <v>7</v>
      </c>
      <c r="R14" s="16">
        <v>0</v>
      </c>
      <c r="S14" s="16">
        <v>6</v>
      </c>
      <c r="T14" s="16">
        <v>0</v>
      </c>
      <c r="U14" s="16">
        <v>0</v>
      </c>
      <c r="V14" s="16">
        <v>0</v>
      </c>
      <c r="W14" s="16">
        <v>1</v>
      </c>
      <c r="X14" s="16">
        <v>0</v>
      </c>
      <c r="Y14" s="16">
        <v>0</v>
      </c>
      <c r="Z14" s="16">
        <v>0</v>
      </c>
      <c r="AA14" s="16">
        <v>0</v>
      </c>
      <c r="AB14" s="16">
        <v>0</v>
      </c>
      <c r="AC14" s="16">
        <v>103</v>
      </c>
    </row>
    <row r="15" spans="1:29">
      <c r="A15" s="18" t="s">
        <v>48</v>
      </c>
      <c r="B15" s="15">
        <v>58.211981999999999</v>
      </c>
      <c r="C15" s="15">
        <v>-95.713319999999996</v>
      </c>
      <c r="D15" s="18" t="s">
        <v>49</v>
      </c>
      <c r="E15" s="18"/>
      <c r="F15" s="18">
        <v>45</v>
      </c>
      <c r="G15" s="16">
        <v>27</v>
      </c>
      <c r="H15" s="16">
        <v>0</v>
      </c>
      <c r="I15" s="16">
        <v>0</v>
      </c>
      <c r="J15" s="16">
        <v>0</v>
      </c>
      <c r="K15" s="16">
        <v>0</v>
      </c>
      <c r="L15" s="16">
        <v>0</v>
      </c>
      <c r="M15" s="16">
        <v>0</v>
      </c>
      <c r="N15" s="16">
        <v>0</v>
      </c>
      <c r="O15" s="16">
        <v>0</v>
      </c>
      <c r="P15" s="16">
        <v>0</v>
      </c>
      <c r="Q15" s="16">
        <v>8</v>
      </c>
      <c r="R15" s="16">
        <v>0</v>
      </c>
      <c r="S15" s="16">
        <v>2</v>
      </c>
      <c r="T15" s="16">
        <v>0</v>
      </c>
      <c r="U15" s="16">
        <v>0</v>
      </c>
      <c r="V15" s="16">
        <v>0</v>
      </c>
      <c r="W15" s="16">
        <v>0</v>
      </c>
      <c r="X15" s="16">
        <v>1</v>
      </c>
      <c r="Y15" s="16">
        <v>0</v>
      </c>
      <c r="Z15" s="16">
        <v>0</v>
      </c>
      <c r="AA15" s="16">
        <v>0</v>
      </c>
      <c r="AB15" s="16">
        <v>0</v>
      </c>
      <c r="AC15" s="16">
        <v>83</v>
      </c>
    </row>
    <row r="16" spans="1:29">
      <c r="A16" s="18" t="s">
        <v>50</v>
      </c>
      <c r="B16" s="15">
        <v>58.062671999999999</v>
      </c>
      <c r="C16" s="15">
        <v>-95.102185000000006</v>
      </c>
      <c r="D16" s="14" t="s">
        <v>35</v>
      </c>
      <c r="E16" s="18"/>
      <c r="F16" s="18">
        <v>31</v>
      </c>
      <c r="G16" s="16">
        <v>47</v>
      </c>
      <c r="H16" s="16">
        <v>0</v>
      </c>
      <c r="I16" s="16">
        <v>0</v>
      </c>
      <c r="J16" s="16">
        <v>0</v>
      </c>
      <c r="K16" s="16">
        <v>1</v>
      </c>
      <c r="L16" s="16">
        <v>3</v>
      </c>
      <c r="M16" s="16">
        <v>1</v>
      </c>
      <c r="N16" s="16">
        <v>0</v>
      </c>
      <c r="O16" s="16">
        <v>0</v>
      </c>
      <c r="P16" s="16">
        <v>0</v>
      </c>
      <c r="Q16" s="16">
        <v>7</v>
      </c>
      <c r="R16" s="16">
        <v>0</v>
      </c>
      <c r="S16" s="16">
        <v>0</v>
      </c>
      <c r="T16" s="16">
        <v>0</v>
      </c>
      <c r="U16" s="16">
        <v>0</v>
      </c>
      <c r="V16" s="16">
        <v>0</v>
      </c>
      <c r="W16" s="16">
        <v>1</v>
      </c>
      <c r="X16" s="16">
        <v>0</v>
      </c>
      <c r="Y16" s="16">
        <v>0</v>
      </c>
      <c r="Z16" s="16">
        <v>0</v>
      </c>
      <c r="AA16" s="16">
        <v>0</v>
      </c>
      <c r="AB16" s="16">
        <v>0</v>
      </c>
      <c r="AC16" s="16">
        <v>91</v>
      </c>
    </row>
    <row r="17" spans="1:29">
      <c r="A17" s="18" t="s">
        <v>51</v>
      </c>
      <c r="B17" s="15">
        <v>58.226560999999997</v>
      </c>
      <c r="C17" s="15">
        <v>-95.807012</v>
      </c>
      <c r="D17" s="14" t="s">
        <v>35</v>
      </c>
      <c r="E17" s="18"/>
      <c r="F17" s="18">
        <v>53</v>
      </c>
      <c r="G17" s="16">
        <v>36</v>
      </c>
      <c r="H17" s="16">
        <v>0</v>
      </c>
      <c r="I17" s="16">
        <v>0</v>
      </c>
      <c r="J17" s="16">
        <v>0</v>
      </c>
      <c r="K17" s="16">
        <v>0</v>
      </c>
      <c r="L17" s="16">
        <v>0</v>
      </c>
      <c r="M17" s="16">
        <v>1</v>
      </c>
      <c r="N17" s="16">
        <v>0</v>
      </c>
      <c r="O17" s="16">
        <v>0</v>
      </c>
      <c r="P17" s="16">
        <v>1</v>
      </c>
      <c r="Q17" s="16">
        <v>12</v>
      </c>
      <c r="R17" s="16">
        <v>0</v>
      </c>
      <c r="S17" s="16">
        <v>5</v>
      </c>
      <c r="T17" s="16">
        <v>0</v>
      </c>
      <c r="U17" s="16">
        <v>0</v>
      </c>
      <c r="V17" s="16">
        <v>0</v>
      </c>
      <c r="W17" s="16">
        <v>2</v>
      </c>
      <c r="X17" s="16">
        <v>0</v>
      </c>
      <c r="Y17" s="16">
        <v>0</v>
      </c>
      <c r="Z17" s="16">
        <v>0</v>
      </c>
      <c r="AA17" s="16">
        <v>0</v>
      </c>
      <c r="AB17" s="16">
        <v>0</v>
      </c>
      <c r="AC17" s="16">
        <v>110</v>
      </c>
    </row>
    <row r="18" spans="1:29">
      <c r="A18" s="18" t="s">
        <v>52</v>
      </c>
      <c r="B18" s="15">
        <v>58.44811</v>
      </c>
      <c r="C18" s="15">
        <v>-96.719149999999999</v>
      </c>
      <c r="D18" s="14" t="s">
        <v>35</v>
      </c>
      <c r="E18" s="18"/>
      <c r="F18" s="18">
        <v>63</v>
      </c>
      <c r="G18" s="16">
        <v>28</v>
      </c>
      <c r="H18" s="16">
        <v>0</v>
      </c>
      <c r="I18" s="16">
        <v>0</v>
      </c>
      <c r="J18" s="16">
        <v>0</v>
      </c>
      <c r="K18" s="16">
        <v>1</v>
      </c>
      <c r="L18" s="16">
        <v>0</v>
      </c>
      <c r="M18" s="16">
        <v>0</v>
      </c>
      <c r="N18" s="16">
        <v>0</v>
      </c>
      <c r="O18" s="16">
        <v>0</v>
      </c>
      <c r="P18" s="16">
        <v>2</v>
      </c>
      <c r="Q18" s="16">
        <v>1</v>
      </c>
      <c r="R18" s="16">
        <v>0</v>
      </c>
      <c r="S18" s="16">
        <v>3</v>
      </c>
      <c r="T18" s="16">
        <v>0</v>
      </c>
      <c r="U18" s="16">
        <v>0</v>
      </c>
      <c r="V18" s="16">
        <v>0</v>
      </c>
      <c r="W18" s="16">
        <v>3</v>
      </c>
      <c r="X18" s="16">
        <v>0</v>
      </c>
      <c r="Y18" s="16">
        <v>0</v>
      </c>
      <c r="Z18" s="16">
        <v>0</v>
      </c>
      <c r="AA18" s="16">
        <v>0</v>
      </c>
      <c r="AB18" s="16">
        <v>0</v>
      </c>
      <c r="AC18" s="16">
        <v>101</v>
      </c>
    </row>
    <row r="19" spans="1:29">
      <c r="A19" s="18" t="s">
        <v>53</v>
      </c>
      <c r="B19" s="15">
        <v>58.205579</v>
      </c>
      <c r="C19" s="15">
        <v>-96.075357999999994</v>
      </c>
      <c r="D19" s="14" t="s">
        <v>35</v>
      </c>
      <c r="E19" s="18"/>
      <c r="F19" s="18">
        <v>35</v>
      </c>
      <c r="G19" s="16">
        <v>14</v>
      </c>
      <c r="H19" s="16">
        <v>0</v>
      </c>
      <c r="I19" s="16">
        <v>0</v>
      </c>
      <c r="J19" s="16">
        <v>0</v>
      </c>
      <c r="K19" s="16">
        <v>1</v>
      </c>
      <c r="L19" s="16">
        <v>0</v>
      </c>
      <c r="M19" s="16">
        <v>4</v>
      </c>
      <c r="N19" s="16">
        <v>0</v>
      </c>
      <c r="O19" s="16">
        <v>0</v>
      </c>
      <c r="P19" s="16">
        <v>0</v>
      </c>
      <c r="Q19" s="16">
        <v>3</v>
      </c>
      <c r="R19" s="16">
        <v>0</v>
      </c>
      <c r="S19" s="16">
        <v>1</v>
      </c>
      <c r="T19" s="16">
        <v>0</v>
      </c>
      <c r="U19" s="16">
        <v>1</v>
      </c>
      <c r="V19" s="16">
        <v>0</v>
      </c>
      <c r="W19" s="16">
        <v>1</v>
      </c>
      <c r="X19" s="16">
        <v>0</v>
      </c>
      <c r="Y19" s="16">
        <v>0</v>
      </c>
      <c r="Z19" s="16">
        <v>0</v>
      </c>
      <c r="AA19" s="16">
        <v>0</v>
      </c>
      <c r="AB19" s="16">
        <v>0</v>
      </c>
      <c r="AC19" s="16">
        <v>60</v>
      </c>
    </row>
    <row r="20" spans="1:29">
      <c r="A20" s="18" t="s">
        <v>54</v>
      </c>
      <c r="B20" s="15">
        <v>58.210451999999997</v>
      </c>
      <c r="C20" s="15">
        <v>-95.875967000000003</v>
      </c>
      <c r="D20" s="14" t="s">
        <v>35</v>
      </c>
      <c r="E20" s="18"/>
      <c r="F20" s="18">
        <v>24</v>
      </c>
      <c r="G20" s="16">
        <v>29</v>
      </c>
      <c r="H20" s="16">
        <v>0</v>
      </c>
      <c r="I20" s="16">
        <v>0</v>
      </c>
      <c r="J20" s="16">
        <v>0</v>
      </c>
      <c r="K20" s="16">
        <v>1</v>
      </c>
      <c r="L20" s="16">
        <v>0</v>
      </c>
      <c r="M20" s="16">
        <v>0</v>
      </c>
      <c r="N20" s="16">
        <v>0</v>
      </c>
      <c r="O20" s="16">
        <v>0</v>
      </c>
      <c r="P20" s="16">
        <v>0</v>
      </c>
      <c r="Q20" s="16">
        <v>16</v>
      </c>
      <c r="R20" s="16">
        <v>0</v>
      </c>
      <c r="S20" s="16">
        <v>2</v>
      </c>
      <c r="T20" s="16">
        <v>0</v>
      </c>
      <c r="U20" s="16">
        <v>0</v>
      </c>
      <c r="V20" s="16">
        <v>0</v>
      </c>
      <c r="W20" s="16">
        <v>1</v>
      </c>
      <c r="X20" s="16">
        <v>0</v>
      </c>
      <c r="Y20" s="16">
        <v>0</v>
      </c>
      <c r="Z20" s="16">
        <v>0</v>
      </c>
      <c r="AA20" s="16">
        <v>0</v>
      </c>
      <c r="AB20" s="16">
        <v>1</v>
      </c>
      <c r="AC20" s="16">
        <v>74</v>
      </c>
    </row>
    <row r="21" spans="1:29">
      <c r="A21" s="18" t="s">
        <v>55</v>
      </c>
      <c r="B21" s="15">
        <v>58.383370999999997</v>
      </c>
      <c r="C21" s="15">
        <v>-95.547318000000004</v>
      </c>
      <c r="D21" s="18" t="s">
        <v>56</v>
      </c>
      <c r="E21" s="18"/>
      <c r="F21" s="18">
        <v>6</v>
      </c>
      <c r="G21" s="16">
        <v>5</v>
      </c>
      <c r="H21" s="16">
        <v>0</v>
      </c>
      <c r="I21" s="16">
        <v>0</v>
      </c>
      <c r="J21" s="16">
        <v>0</v>
      </c>
      <c r="K21" s="16">
        <v>0</v>
      </c>
      <c r="L21" s="16">
        <v>0</v>
      </c>
      <c r="M21" s="16">
        <v>0</v>
      </c>
      <c r="N21" s="16">
        <v>0</v>
      </c>
      <c r="O21" s="16">
        <v>0</v>
      </c>
      <c r="P21" s="16">
        <v>0</v>
      </c>
      <c r="Q21" s="16">
        <v>0</v>
      </c>
      <c r="R21" s="16">
        <v>0</v>
      </c>
      <c r="S21" s="16">
        <v>0</v>
      </c>
      <c r="T21" s="16">
        <v>0</v>
      </c>
      <c r="U21" s="16">
        <v>0</v>
      </c>
      <c r="V21" s="16">
        <v>0</v>
      </c>
      <c r="W21" s="16">
        <v>0</v>
      </c>
      <c r="X21" s="16">
        <v>0</v>
      </c>
      <c r="Y21" s="16">
        <v>0</v>
      </c>
      <c r="Z21" s="16">
        <v>0</v>
      </c>
      <c r="AA21" s="16">
        <v>0</v>
      </c>
      <c r="AB21" s="16">
        <v>0</v>
      </c>
      <c r="AC21" s="16">
        <v>11</v>
      </c>
    </row>
    <row r="22" spans="1:29">
      <c r="A22" s="18" t="s">
        <v>57</v>
      </c>
      <c r="B22" s="15">
        <v>58.306747000000001</v>
      </c>
      <c r="C22" s="15">
        <v>-95.781429000000003</v>
      </c>
      <c r="D22" s="18" t="s">
        <v>35</v>
      </c>
      <c r="E22" s="18"/>
      <c r="F22" s="18">
        <v>18</v>
      </c>
      <c r="G22" s="16">
        <v>21</v>
      </c>
      <c r="H22" s="16">
        <v>0</v>
      </c>
      <c r="I22" s="16">
        <v>0</v>
      </c>
      <c r="J22" s="16">
        <v>0</v>
      </c>
      <c r="K22" s="16">
        <v>0</v>
      </c>
      <c r="L22" s="16">
        <v>2</v>
      </c>
      <c r="M22" s="16">
        <v>0</v>
      </c>
      <c r="N22" s="16">
        <v>0</v>
      </c>
      <c r="O22" s="16">
        <v>0</v>
      </c>
      <c r="P22" s="16">
        <v>8</v>
      </c>
      <c r="Q22" s="16">
        <v>0</v>
      </c>
      <c r="R22" s="16">
        <v>0</v>
      </c>
      <c r="S22" s="16">
        <v>1</v>
      </c>
      <c r="T22" s="16">
        <v>0</v>
      </c>
      <c r="U22" s="16">
        <v>0</v>
      </c>
      <c r="V22" s="16">
        <v>0</v>
      </c>
      <c r="W22" s="16">
        <v>0</v>
      </c>
      <c r="X22" s="16">
        <v>0</v>
      </c>
      <c r="Y22" s="16">
        <v>0</v>
      </c>
      <c r="Z22" s="16">
        <v>0</v>
      </c>
      <c r="AA22" s="16">
        <v>0</v>
      </c>
      <c r="AB22" s="16">
        <v>0</v>
      </c>
      <c r="AC22" s="16">
        <v>50</v>
      </c>
    </row>
    <row r="23" spans="1:29">
      <c r="A23" s="18" t="s">
        <v>58</v>
      </c>
      <c r="B23" s="15">
        <v>58.721305999999998</v>
      </c>
      <c r="C23" s="15">
        <v>-95.036134000000004</v>
      </c>
      <c r="D23" s="18" t="s">
        <v>35</v>
      </c>
      <c r="E23" s="18"/>
      <c r="F23" s="18">
        <v>52</v>
      </c>
      <c r="G23" s="16">
        <v>14</v>
      </c>
      <c r="H23" s="16">
        <v>2</v>
      </c>
      <c r="I23" s="16">
        <v>0</v>
      </c>
      <c r="J23" s="16">
        <v>0</v>
      </c>
      <c r="K23" s="16">
        <v>1</v>
      </c>
      <c r="L23" s="16">
        <v>3</v>
      </c>
      <c r="M23" s="16">
        <v>0</v>
      </c>
      <c r="N23" s="16">
        <v>0</v>
      </c>
      <c r="O23" s="16">
        <v>0</v>
      </c>
      <c r="P23" s="16">
        <v>3</v>
      </c>
      <c r="Q23" s="16">
        <v>3</v>
      </c>
      <c r="R23" s="16">
        <v>0</v>
      </c>
      <c r="S23" s="16">
        <v>1</v>
      </c>
      <c r="T23" s="16">
        <v>0</v>
      </c>
      <c r="U23" s="16">
        <v>0</v>
      </c>
      <c r="V23" s="16">
        <v>0</v>
      </c>
      <c r="W23" s="16">
        <v>3</v>
      </c>
      <c r="X23" s="16">
        <v>1</v>
      </c>
      <c r="Y23" s="16">
        <v>0</v>
      </c>
      <c r="Z23" s="16">
        <v>0</v>
      </c>
      <c r="AA23" s="16">
        <v>0</v>
      </c>
      <c r="AB23" s="16">
        <v>0</v>
      </c>
      <c r="AC23" s="16">
        <v>83</v>
      </c>
    </row>
    <row r="24" spans="1:29">
      <c r="A24" s="18" t="s">
        <v>59</v>
      </c>
      <c r="B24" s="15">
        <v>58.660746000000003</v>
      </c>
      <c r="C24" s="15">
        <v>-94.992168000000007</v>
      </c>
      <c r="D24" s="18" t="s">
        <v>60</v>
      </c>
      <c r="E24" s="18"/>
      <c r="F24" s="18">
        <v>6</v>
      </c>
      <c r="G24" s="16">
        <v>90</v>
      </c>
      <c r="H24" s="16">
        <v>0</v>
      </c>
      <c r="I24" s="16">
        <v>0</v>
      </c>
      <c r="J24" s="16">
        <v>0</v>
      </c>
      <c r="K24" s="16">
        <v>0</v>
      </c>
      <c r="L24" s="16">
        <v>0</v>
      </c>
      <c r="M24" s="16">
        <v>0</v>
      </c>
      <c r="N24" s="16">
        <v>0</v>
      </c>
      <c r="O24" s="16">
        <v>0</v>
      </c>
      <c r="P24" s="16">
        <v>0</v>
      </c>
      <c r="Q24" s="16">
        <v>0</v>
      </c>
      <c r="R24" s="16">
        <v>0</v>
      </c>
      <c r="S24" s="16">
        <v>1</v>
      </c>
      <c r="T24" s="16">
        <v>0</v>
      </c>
      <c r="U24" s="16">
        <v>0</v>
      </c>
      <c r="V24" s="16">
        <v>0</v>
      </c>
      <c r="W24" s="16">
        <v>0</v>
      </c>
      <c r="X24" s="16">
        <v>0</v>
      </c>
      <c r="Y24" s="16">
        <v>0</v>
      </c>
      <c r="Z24" s="16">
        <v>0</v>
      </c>
      <c r="AA24" s="16">
        <v>0</v>
      </c>
      <c r="AB24" s="16">
        <v>0</v>
      </c>
      <c r="AC24" s="16">
        <v>97</v>
      </c>
    </row>
    <row r="25" spans="1:29">
      <c r="A25" s="18" t="s">
        <v>61</v>
      </c>
      <c r="B25" s="15">
        <v>58.287340999999998</v>
      </c>
      <c r="C25" s="15">
        <v>-95.976704999999995</v>
      </c>
      <c r="D25" s="18" t="s">
        <v>35</v>
      </c>
      <c r="E25" s="18"/>
      <c r="F25" s="18">
        <v>56</v>
      </c>
      <c r="G25" s="16">
        <v>49</v>
      </c>
      <c r="H25" s="16">
        <v>0</v>
      </c>
      <c r="I25" s="16">
        <v>0</v>
      </c>
      <c r="J25" s="16">
        <v>0</v>
      </c>
      <c r="K25" s="16">
        <v>0</v>
      </c>
      <c r="L25" s="16">
        <v>1</v>
      </c>
      <c r="M25" s="16">
        <v>0</v>
      </c>
      <c r="N25" s="16">
        <v>0</v>
      </c>
      <c r="O25" s="16">
        <v>2</v>
      </c>
      <c r="P25" s="16">
        <v>3</v>
      </c>
      <c r="Q25" s="16">
        <v>5</v>
      </c>
      <c r="R25" s="16">
        <v>0</v>
      </c>
      <c r="S25" s="16">
        <v>6</v>
      </c>
      <c r="T25" s="16">
        <v>0</v>
      </c>
      <c r="U25" s="16">
        <v>0</v>
      </c>
      <c r="V25" s="16">
        <v>0</v>
      </c>
      <c r="W25" s="16">
        <v>1</v>
      </c>
      <c r="X25" s="16">
        <v>0</v>
      </c>
      <c r="Y25" s="16">
        <v>0</v>
      </c>
      <c r="Z25" s="16">
        <v>0</v>
      </c>
      <c r="AA25" s="16">
        <v>1</v>
      </c>
      <c r="AB25" s="16">
        <v>0</v>
      </c>
      <c r="AC25" s="16">
        <v>124</v>
      </c>
    </row>
    <row r="26" spans="1:29">
      <c r="A26" s="18" t="s">
        <v>62</v>
      </c>
      <c r="B26" s="15">
        <v>58.117140999999997</v>
      </c>
      <c r="C26" s="15">
        <v>-95.824072000000001</v>
      </c>
      <c r="D26" s="18" t="s">
        <v>35</v>
      </c>
      <c r="E26" s="18"/>
      <c r="F26" s="18">
        <v>48</v>
      </c>
      <c r="G26" s="16">
        <v>17</v>
      </c>
      <c r="H26" s="16">
        <v>0</v>
      </c>
      <c r="I26" s="16">
        <v>0</v>
      </c>
      <c r="J26" s="16">
        <v>0</v>
      </c>
      <c r="K26" s="16">
        <v>0</v>
      </c>
      <c r="L26" s="16">
        <v>1</v>
      </c>
      <c r="M26" s="16">
        <v>0</v>
      </c>
      <c r="N26" s="16">
        <v>0</v>
      </c>
      <c r="O26" s="16">
        <v>0</v>
      </c>
      <c r="P26" s="16">
        <v>3</v>
      </c>
      <c r="Q26" s="16">
        <v>1</v>
      </c>
      <c r="R26" s="16">
        <v>0</v>
      </c>
      <c r="S26" s="16">
        <v>5</v>
      </c>
      <c r="T26" s="16">
        <v>0</v>
      </c>
      <c r="U26" s="16">
        <v>0</v>
      </c>
      <c r="V26" s="16">
        <v>0</v>
      </c>
      <c r="W26" s="16">
        <v>1</v>
      </c>
      <c r="X26" s="16">
        <v>0</v>
      </c>
      <c r="Y26" s="16">
        <v>0</v>
      </c>
      <c r="Z26" s="16">
        <v>0</v>
      </c>
      <c r="AA26" s="16">
        <v>0</v>
      </c>
      <c r="AB26" s="16">
        <v>0</v>
      </c>
      <c r="AC26" s="16">
        <v>76</v>
      </c>
    </row>
    <row r="27" spans="1:29">
      <c r="A27" s="18" t="s">
        <v>63</v>
      </c>
      <c r="B27" s="15">
        <v>58.129154999999997</v>
      </c>
      <c r="C27" s="15">
        <v>-98.047538000000003</v>
      </c>
      <c r="D27" s="18" t="s">
        <v>35</v>
      </c>
      <c r="E27" s="18"/>
      <c r="F27" s="18">
        <v>53</v>
      </c>
      <c r="G27" s="16">
        <v>6</v>
      </c>
      <c r="H27" s="16">
        <v>0</v>
      </c>
      <c r="I27" s="16">
        <v>0</v>
      </c>
      <c r="J27" s="16">
        <v>0</v>
      </c>
      <c r="K27" s="16">
        <v>0</v>
      </c>
      <c r="L27" s="16">
        <v>0</v>
      </c>
      <c r="M27" s="16">
        <v>0</v>
      </c>
      <c r="N27" s="16">
        <v>0</v>
      </c>
      <c r="O27" s="16">
        <v>0</v>
      </c>
      <c r="P27" s="16">
        <v>0</v>
      </c>
      <c r="Q27" s="16">
        <v>2</v>
      </c>
      <c r="R27" s="16">
        <v>0</v>
      </c>
      <c r="S27" s="16">
        <v>4</v>
      </c>
      <c r="T27" s="16">
        <v>0</v>
      </c>
      <c r="U27" s="16">
        <v>0</v>
      </c>
      <c r="V27" s="16">
        <v>0</v>
      </c>
      <c r="W27" s="16">
        <v>0</v>
      </c>
      <c r="X27" s="16">
        <v>0</v>
      </c>
      <c r="Y27" s="16">
        <v>0</v>
      </c>
      <c r="Z27" s="16">
        <v>0</v>
      </c>
      <c r="AA27" s="16">
        <v>0</v>
      </c>
      <c r="AB27" s="16">
        <v>1</v>
      </c>
      <c r="AC27" s="16">
        <v>66</v>
      </c>
    </row>
    <row r="28" spans="1:29">
      <c r="A28" s="18" t="s">
        <v>64</v>
      </c>
      <c r="B28" s="15">
        <v>58.414351000000003</v>
      </c>
      <c r="C28" s="15">
        <v>-96.564633999999998</v>
      </c>
      <c r="D28" s="18" t="s">
        <v>65</v>
      </c>
      <c r="E28" s="18"/>
      <c r="F28" s="18">
        <v>9</v>
      </c>
      <c r="G28" s="16">
        <v>0</v>
      </c>
      <c r="H28" s="16">
        <v>0</v>
      </c>
      <c r="I28" s="16">
        <v>0</v>
      </c>
      <c r="J28" s="16">
        <v>0</v>
      </c>
      <c r="K28" s="16">
        <v>0</v>
      </c>
      <c r="L28" s="16">
        <v>0</v>
      </c>
      <c r="M28" s="16">
        <v>1</v>
      </c>
      <c r="N28" s="16">
        <v>0</v>
      </c>
      <c r="O28" s="16">
        <v>0</v>
      </c>
      <c r="P28" s="16">
        <v>0</v>
      </c>
      <c r="Q28" s="16">
        <v>0</v>
      </c>
      <c r="R28" s="16">
        <v>0</v>
      </c>
      <c r="S28" s="16">
        <v>0</v>
      </c>
      <c r="T28" s="16">
        <v>0</v>
      </c>
      <c r="U28" s="16">
        <v>0</v>
      </c>
      <c r="V28" s="16">
        <v>0</v>
      </c>
      <c r="W28" s="16">
        <v>0</v>
      </c>
      <c r="X28" s="16">
        <v>0</v>
      </c>
      <c r="Y28" s="16">
        <v>0</v>
      </c>
      <c r="Z28" s="16">
        <v>0</v>
      </c>
      <c r="AA28" s="16">
        <v>0</v>
      </c>
      <c r="AB28" s="16">
        <v>0</v>
      </c>
      <c r="AC28" s="16">
        <v>10</v>
      </c>
    </row>
    <row r="29" spans="1:29">
      <c r="A29" s="18" t="s">
        <v>66</v>
      </c>
      <c r="B29" s="15">
        <v>58.218688999999998</v>
      </c>
      <c r="C29" s="15">
        <v>-96.578945000000004</v>
      </c>
      <c r="D29" s="18" t="s">
        <v>35</v>
      </c>
      <c r="E29" s="18"/>
      <c r="F29" s="18">
        <v>44</v>
      </c>
      <c r="G29" s="16">
        <v>21</v>
      </c>
      <c r="H29" s="16">
        <v>0</v>
      </c>
      <c r="I29" s="16">
        <v>0</v>
      </c>
      <c r="J29" s="16">
        <v>0</v>
      </c>
      <c r="K29" s="16">
        <v>0</v>
      </c>
      <c r="L29" s="16">
        <v>0</v>
      </c>
      <c r="M29" s="16">
        <v>0</v>
      </c>
      <c r="N29" s="16">
        <v>12</v>
      </c>
      <c r="O29" s="16">
        <v>4</v>
      </c>
      <c r="P29" s="16">
        <v>7</v>
      </c>
      <c r="Q29" s="16">
        <v>7</v>
      </c>
      <c r="R29" s="16">
        <v>0</v>
      </c>
      <c r="S29" s="16">
        <v>10</v>
      </c>
      <c r="T29" s="16">
        <v>0</v>
      </c>
      <c r="U29" s="16">
        <v>0</v>
      </c>
      <c r="V29" s="16">
        <v>0</v>
      </c>
      <c r="W29" s="16">
        <v>0</v>
      </c>
      <c r="X29" s="16">
        <v>0</v>
      </c>
      <c r="Y29" s="16">
        <v>0</v>
      </c>
      <c r="Z29" s="16">
        <v>0</v>
      </c>
      <c r="AA29" s="16">
        <v>0</v>
      </c>
      <c r="AB29" s="16">
        <v>1</v>
      </c>
      <c r="AC29" s="16">
        <v>106</v>
      </c>
    </row>
    <row r="30" spans="1:29">
      <c r="A30" s="18" t="s">
        <v>67</v>
      </c>
      <c r="B30" s="15">
        <v>58.401237999999999</v>
      </c>
      <c r="C30" s="15">
        <v>-97.000834999999995</v>
      </c>
      <c r="D30" s="18" t="s">
        <v>35</v>
      </c>
      <c r="E30" s="18"/>
      <c r="F30" s="18">
        <v>22</v>
      </c>
      <c r="G30" s="16">
        <v>23</v>
      </c>
      <c r="H30" s="16">
        <v>0</v>
      </c>
      <c r="I30" s="16">
        <v>0</v>
      </c>
      <c r="J30" s="16">
        <v>0</v>
      </c>
      <c r="K30" s="16">
        <v>0</v>
      </c>
      <c r="L30" s="16">
        <v>0</v>
      </c>
      <c r="M30" s="16">
        <v>0</v>
      </c>
      <c r="N30" s="16">
        <v>0</v>
      </c>
      <c r="O30" s="16">
        <v>0</v>
      </c>
      <c r="P30" s="16">
        <v>0</v>
      </c>
      <c r="Q30" s="16">
        <v>10</v>
      </c>
      <c r="R30" s="16">
        <v>0</v>
      </c>
      <c r="S30" s="16">
        <v>0</v>
      </c>
      <c r="T30" s="16">
        <v>0</v>
      </c>
      <c r="U30" s="16">
        <v>0</v>
      </c>
      <c r="V30" s="16">
        <v>0</v>
      </c>
      <c r="W30" s="16">
        <v>0</v>
      </c>
      <c r="X30" s="16">
        <v>0</v>
      </c>
      <c r="Y30" s="16">
        <v>0</v>
      </c>
      <c r="Z30" s="16">
        <v>0</v>
      </c>
      <c r="AA30" s="16">
        <v>0</v>
      </c>
      <c r="AB30" s="16">
        <v>0</v>
      </c>
      <c r="AC30" s="16">
        <v>55</v>
      </c>
    </row>
    <row r="31" spans="1:29">
      <c r="A31" s="18" t="s">
        <v>68</v>
      </c>
      <c r="B31" s="15">
        <v>58.364865999999999</v>
      </c>
      <c r="C31" s="15">
        <v>-97.079443999999995</v>
      </c>
      <c r="D31" s="18" t="s">
        <v>35</v>
      </c>
      <c r="E31" s="18"/>
      <c r="F31" s="18">
        <v>44</v>
      </c>
      <c r="G31" s="16">
        <v>2</v>
      </c>
      <c r="H31" s="16">
        <v>0</v>
      </c>
      <c r="I31" s="16">
        <v>0</v>
      </c>
      <c r="J31" s="16">
        <v>0</v>
      </c>
      <c r="K31" s="16">
        <v>0</v>
      </c>
      <c r="L31" s="16">
        <v>1</v>
      </c>
      <c r="M31" s="16">
        <v>0</v>
      </c>
      <c r="N31" s="16">
        <v>0</v>
      </c>
      <c r="O31" s="16">
        <v>0</v>
      </c>
      <c r="P31" s="16">
        <v>0</v>
      </c>
      <c r="Q31" s="16">
        <v>3</v>
      </c>
      <c r="R31" s="16">
        <v>0</v>
      </c>
      <c r="S31" s="16">
        <v>2</v>
      </c>
      <c r="T31" s="16">
        <v>0</v>
      </c>
      <c r="U31" s="16">
        <v>0</v>
      </c>
      <c r="V31" s="16">
        <v>0</v>
      </c>
      <c r="W31" s="16">
        <v>0</v>
      </c>
      <c r="X31" s="16">
        <v>0</v>
      </c>
      <c r="Y31" s="16">
        <v>0</v>
      </c>
      <c r="Z31" s="16">
        <v>0</v>
      </c>
      <c r="AA31" s="16">
        <v>0</v>
      </c>
      <c r="AB31" s="16">
        <v>0</v>
      </c>
      <c r="AC31" s="16">
        <v>52</v>
      </c>
    </row>
    <row r="32" spans="1:29">
      <c r="A32" s="18" t="s">
        <v>69</v>
      </c>
      <c r="B32" s="15">
        <v>58.453567</v>
      </c>
      <c r="C32" s="15">
        <v>-96.558181000000005</v>
      </c>
      <c r="D32" s="18" t="s">
        <v>35</v>
      </c>
      <c r="E32" s="18"/>
      <c r="F32" s="18">
        <v>24</v>
      </c>
      <c r="G32" s="16">
        <v>2</v>
      </c>
      <c r="H32" s="16">
        <v>0</v>
      </c>
      <c r="I32" s="16">
        <v>0</v>
      </c>
      <c r="J32" s="16">
        <v>0</v>
      </c>
      <c r="K32" s="16">
        <v>0</v>
      </c>
      <c r="L32" s="16">
        <v>0</v>
      </c>
      <c r="M32" s="16">
        <v>0</v>
      </c>
      <c r="N32" s="16">
        <v>0</v>
      </c>
      <c r="O32" s="16">
        <v>0</v>
      </c>
      <c r="P32" s="16">
        <v>0</v>
      </c>
      <c r="Q32" s="16">
        <v>3</v>
      </c>
      <c r="R32" s="16">
        <v>0</v>
      </c>
      <c r="S32" s="16">
        <v>1</v>
      </c>
      <c r="T32" s="16">
        <v>0</v>
      </c>
      <c r="U32" s="16">
        <v>0</v>
      </c>
      <c r="V32" s="16">
        <v>0</v>
      </c>
      <c r="W32" s="16">
        <v>0</v>
      </c>
      <c r="X32" s="16">
        <v>0</v>
      </c>
      <c r="Y32" s="16">
        <v>0</v>
      </c>
      <c r="Z32" s="16">
        <v>0</v>
      </c>
      <c r="AA32" s="16">
        <v>0</v>
      </c>
      <c r="AB32" s="16">
        <v>0</v>
      </c>
      <c r="AC32" s="16">
        <v>30</v>
      </c>
    </row>
    <row r="33" spans="1:29">
      <c r="A33" s="18" t="s">
        <v>70</v>
      </c>
      <c r="B33" s="15">
        <v>58.698200999999997</v>
      </c>
      <c r="C33" s="15">
        <v>-95.070160999999999</v>
      </c>
      <c r="D33" s="18" t="s">
        <v>35</v>
      </c>
      <c r="E33" s="18"/>
      <c r="F33" s="18">
        <v>45</v>
      </c>
      <c r="G33" s="16">
        <v>35</v>
      </c>
      <c r="H33" s="16">
        <v>0</v>
      </c>
      <c r="I33" s="16">
        <v>0</v>
      </c>
      <c r="J33" s="16">
        <v>0</v>
      </c>
      <c r="K33" s="16">
        <v>1</v>
      </c>
      <c r="L33" s="16">
        <v>0</v>
      </c>
      <c r="M33" s="16">
        <v>0</v>
      </c>
      <c r="N33" s="16">
        <v>0</v>
      </c>
      <c r="O33" s="16">
        <v>0</v>
      </c>
      <c r="P33" s="16">
        <v>1</v>
      </c>
      <c r="Q33" s="16">
        <v>0</v>
      </c>
      <c r="R33" s="16">
        <v>0</v>
      </c>
      <c r="S33" s="16">
        <v>1</v>
      </c>
      <c r="T33" s="16">
        <v>0</v>
      </c>
      <c r="U33" s="16">
        <v>0</v>
      </c>
      <c r="V33" s="16">
        <v>0</v>
      </c>
      <c r="W33" s="16">
        <v>0</v>
      </c>
      <c r="X33" s="16">
        <v>1</v>
      </c>
      <c r="Y33" s="16">
        <v>0</v>
      </c>
      <c r="Z33" s="16">
        <v>0</v>
      </c>
      <c r="AA33" s="16">
        <v>0</v>
      </c>
      <c r="AB33" s="16">
        <v>0</v>
      </c>
      <c r="AC33" s="16">
        <v>84</v>
      </c>
    </row>
    <row r="34" spans="1:29">
      <c r="A34" s="18" t="s">
        <v>71</v>
      </c>
      <c r="B34" s="15">
        <v>58.060225000000003</v>
      </c>
      <c r="C34" s="15">
        <v>-97.293621000000002</v>
      </c>
      <c r="D34" s="18" t="s">
        <v>35</v>
      </c>
      <c r="E34" s="18"/>
      <c r="F34" s="18">
        <v>35</v>
      </c>
      <c r="G34" s="16">
        <v>22</v>
      </c>
      <c r="H34" s="16">
        <v>0</v>
      </c>
      <c r="I34" s="16">
        <v>0</v>
      </c>
      <c r="J34" s="16">
        <v>0</v>
      </c>
      <c r="K34" s="16">
        <v>0</v>
      </c>
      <c r="L34" s="16">
        <v>0</v>
      </c>
      <c r="M34" s="16">
        <v>0</v>
      </c>
      <c r="N34" s="16">
        <v>0</v>
      </c>
      <c r="O34" s="16">
        <v>0</v>
      </c>
      <c r="P34" s="16">
        <v>0</v>
      </c>
      <c r="Q34" s="16">
        <v>16</v>
      </c>
      <c r="R34" s="16">
        <v>0</v>
      </c>
      <c r="S34" s="16">
        <v>1</v>
      </c>
      <c r="T34" s="16">
        <v>0</v>
      </c>
      <c r="U34" s="16">
        <v>0</v>
      </c>
      <c r="V34" s="16">
        <v>0</v>
      </c>
      <c r="W34" s="16">
        <v>1</v>
      </c>
      <c r="X34" s="16">
        <v>0</v>
      </c>
      <c r="Y34" s="16">
        <v>0</v>
      </c>
      <c r="Z34" s="16">
        <v>0</v>
      </c>
      <c r="AA34" s="16">
        <v>0</v>
      </c>
      <c r="AB34" s="16">
        <v>0</v>
      </c>
      <c r="AC34" s="16">
        <v>75</v>
      </c>
    </row>
    <row r="35" spans="1:29">
      <c r="A35" s="18" t="s">
        <v>72</v>
      </c>
      <c r="B35" s="15">
        <v>58.123489999999997</v>
      </c>
      <c r="C35" s="15">
        <v>-96.157803999999999</v>
      </c>
      <c r="D35" s="18" t="s">
        <v>35</v>
      </c>
      <c r="E35" s="18"/>
      <c r="F35" s="18">
        <v>33</v>
      </c>
      <c r="G35" s="16">
        <v>35</v>
      </c>
      <c r="H35" s="16">
        <v>0</v>
      </c>
      <c r="I35" s="16">
        <v>0</v>
      </c>
      <c r="J35" s="16">
        <v>0</v>
      </c>
      <c r="K35" s="16">
        <v>1</v>
      </c>
      <c r="L35" s="16">
        <v>0</v>
      </c>
      <c r="M35" s="16">
        <v>0</v>
      </c>
      <c r="N35" s="16">
        <v>0</v>
      </c>
      <c r="O35" s="16">
        <v>0</v>
      </c>
      <c r="P35" s="16">
        <v>3</v>
      </c>
      <c r="Q35" s="16">
        <v>4</v>
      </c>
      <c r="R35" s="16">
        <v>0</v>
      </c>
      <c r="S35" s="16">
        <v>1</v>
      </c>
      <c r="T35" s="16">
        <v>0</v>
      </c>
      <c r="U35" s="16">
        <v>0</v>
      </c>
      <c r="V35" s="16">
        <v>0</v>
      </c>
      <c r="W35" s="16">
        <v>0</v>
      </c>
      <c r="X35" s="16">
        <v>0</v>
      </c>
      <c r="Y35" s="16">
        <v>0</v>
      </c>
      <c r="Z35" s="16">
        <v>0</v>
      </c>
      <c r="AA35" s="16">
        <v>0</v>
      </c>
      <c r="AB35" s="16">
        <v>0</v>
      </c>
      <c r="AC35" s="16">
        <v>77</v>
      </c>
    </row>
    <row r="36" spans="1:29">
      <c r="A36" s="18" t="s">
        <v>73</v>
      </c>
      <c r="B36" s="15">
        <v>58.331007999999997</v>
      </c>
      <c r="C36" s="15">
        <v>-96.563027000000005</v>
      </c>
      <c r="D36" s="18" t="s">
        <v>74</v>
      </c>
      <c r="E36" s="18"/>
      <c r="F36" s="18">
        <v>62</v>
      </c>
      <c r="G36" s="16">
        <v>14</v>
      </c>
      <c r="H36" s="16">
        <v>0</v>
      </c>
      <c r="I36" s="16">
        <v>0</v>
      </c>
      <c r="J36" s="16">
        <v>0</v>
      </c>
      <c r="K36" s="16">
        <v>0</v>
      </c>
      <c r="L36" s="16">
        <v>0</v>
      </c>
      <c r="M36" s="16">
        <v>0</v>
      </c>
      <c r="N36" s="16">
        <v>0</v>
      </c>
      <c r="O36" s="16">
        <v>0</v>
      </c>
      <c r="P36" s="16">
        <v>0</v>
      </c>
      <c r="Q36" s="16">
        <v>4</v>
      </c>
      <c r="R36" s="16">
        <v>0</v>
      </c>
      <c r="S36" s="16">
        <v>5</v>
      </c>
      <c r="T36" s="16">
        <v>1</v>
      </c>
      <c r="U36" s="16">
        <v>0</v>
      </c>
      <c r="V36" s="16">
        <v>0</v>
      </c>
      <c r="W36" s="16">
        <v>0</v>
      </c>
      <c r="X36" s="16">
        <v>0</v>
      </c>
      <c r="Y36" s="16">
        <v>0</v>
      </c>
      <c r="Z36" s="16">
        <v>0</v>
      </c>
      <c r="AA36" s="16">
        <v>0</v>
      </c>
      <c r="AB36" s="16">
        <v>0</v>
      </c>
      <c r="AC36" s="16">
        <v>86</v>
      </c>
    </row>
    <row r="37" spans="1:29">
      <c r="A37" s="18" t="s">
        <v>75</v>
      </c>
      <c r="B37" s="15">
        <v>58.266390999999999</v>
      </c>
      <c r="C37" s="15">
        <v>-97.488579000000001</v>
      </c>
      <c r="D37" s="18" t="s">
        <v>35</v>
      </c>
      <c r="E37" s="18"/>
      <c r="F37" s="18">
        <f>36+25</f>
        <v>61</v>
      </c>
      <c r="G37" s="16">
        <v>10</v>
      </c>
      <c r="H37" s="16">
        <v>0</v>
      </c>
      <c r="I37" s="16">
        <v>0</v>
      </c>
      <c r="J37" s="16">
        <v>0</v>
      </c>
      <c r="K37" s="16">
        <v>0</v>
      </c>
      <c r="L37" s="16">
        <v>0</v>
      </c>
      <c r="M37" s="16">
        <v>0</v>
      </c>
      <c r="N37" s="16">
        <v>0</v>
      </c>
      <c r="O37" s="16">
        <v>0</v>
      </c>
      <c r="P37" s="16">
        <v>0</v>
      </c>
      <c r="Q37" s="16">
        <v>7</v>
      </c>
      <c r="R37" s="16">
        <v>0</v>
      </c>
      <c r="S37" s="16">
        <v>6</v>
      </c>
      <c r="T37" s="16">
        <v>0</v>
      </c>
      <c r="U37" s="16">
        <v>0</v>
      </c>
      <c r="V37" s="16">
        <v>0</v>
      </c>
      <c r="W37" s="16">
        <v>0</v>
      </c>
      <c r="X37" s="16">
        <v>0</v>
      </c>
      <c r="Y37" s="16">
        <v>0</v>
      </c>
      <c r="Z37" s="16">
        <v>0</v>
      </c>
      <c r="AA37" s="16">
        <v>0</v>
      </c>
      <c r="AB37" s="16">
        <v>0</v>
      </c>
      <c r="AC37" s="16">
        <v>84</v>
      </c>
    </row>
    <row r="38" spans="1:29">
      <c r="A38" s="18" t="s">
        <v>76</v>
      </c>
      <c r="B38" s="15">
        <v>58.460037999999997</v>
      </c>
      <c r="C38" s="15">
        <v>-95.459022000000004</v>
      </c>
      <c r="D38" s="18" t="s">
        <v>35</v>
      </c>
      <c r="E38" s="18"/>
      <c r="F38" s="18">
        <v>36</v>
      </c>
      <c r="G38" s="16">
        <v>25</v>
      </c>
      <c r="H38" s="16">
        <v>0</v>
      </c>
      <c r="I38" s="16">
        <v>0</v>
      </c>
      <c r="J38" s="16">
        <v>0</v>
      </c>
      <c r="K38" s="16">
        <v>3</v>
      </c>
      <c r="L38" s="16">
        <v>0</v>
      </c>
      <c r="M38" s="16">
        <v>0</v>
      </c>
      <c r="N38" s="16">
        <v>0</v>
      </c>
      <c r="O38" s="16">
        <v>0</v>
      </c>
      <c r="P38" s="16">
        <v>0</v>
      </c>
      <c r="Q38" s="16">
        <v>4</v>
      </c>
      <c r="R38" s="16">
        <v>0</v>
      </c>
      <c r="S38" s="16">
        <v>1</v>
      </c>
      <c r="T38" s="16">
        <v>0</v>
      </c>
      <c r="U38" s="16">
        <v>0</v>
      </c>
      <c r="V38" s="16">
        <v>0</v>
      </c>
      <c r="W38" s="16">
        <v>0</v>
      </c>
      <c r="X38" s="16">
        <v>0</v>
      </c>
      <c r="Y38" s="16">
        <v>0</v>
      </c>
      <c r="Z38" s="16">
        <v>0</v>
      </c>
      <c r="AA38" s="16">
        <v>0</v>
      </c>
      <c r="AB38" s="16">
        <v>1</v>
      </c>
      <c r="AC38" s="16">
        <v>70</v>
      </c>
    </row>
    <row r="39" spans="1:29">
      <c r="A39" s="18" t="s">
        <v>77</v>
      </c>
      <c r="B39" s="15">
        <v>58.427131000000003</v>
      </c>
      <c r="C39" s="15">
        <v>-95.445520000000002</v>
      </c>
      <c r="D39" s="14" t="s">
        <v>74</v>
      </c>
      <c r="E39" s="18"/>
      <c r="F39" s="18">
        <v>42</v>
      </c>
      <c r="G39" s="16">
        <v>15</v>
      </c>
      <c r="H39" s="16">
        <v>0</v>
      </c>
      <c r="I39" s="16">
        <v>0</v>
      </c>
      <c r="J39" s="16">
        <v>0</v>
      </c>
      <c r="K39" s="16">
        <v>0</v>
      </c>
      <c r="L39" s="16">
        <v>2</v>
      </c>
      <c r="M39" s="16">
        <v>2</v>
      </c>
      <c r="N39" s="16">
        <v>0</v>
      </c>
      <c r="O39" s="16">
        <v>0</v>
      </c>
      <c r="P39" s="16">
        <v>13</v>
      </c>
      <c r="Q39" s="16">
        <v>0</v>
      </c>
      <c r="R39" s="16">
        <v>0</v>
      </c>
      <c r="S39" s="16">
        <v>2</v>
      </c>
      <c r="T39" s="16">
        <v>0</v>
      </c>
      <c r="U39" s="16">
        <v>0</v>
      </c>
      <c r="V39" s="16">
        <v>0</v>
      </c>
      <c r="W39" s="16">
        <v>0</v>
      </c>
      <c r="X39" s="16">
        <v>0</v>
      </c>
      <c r="Y39" s="16">
        <v>0</v>
      </c>
      <c r="Z39" s="16">
        <v>0</v>
      </c>
      <c r="AA39" s="16">
        <v>0</v>
      </c>
      <c r="AB39" s="16">
        <v>1</v>
      </c>
      <c r="AC39" s="16">
        <v>77</v>
      </c>
    </row>
    <row r="40" spans="1:29">
      <c r="A40" s="18" t="s">
        <v>78</v>
      </c>
      <c r="B40" s="15">
        <v>58.550792000000001</v>
      </c>
      <c r="C40" s="15">
        <v>-95.696762000000007</v>
      </c>
      <c r="D40" s="18" t="s">
        <v>35</v>
      </c>
      <c r="E40" s="18"/>
      <c r="F40" s="18">
        <v>53</v>
      </c>
      <c r="G40" s="19">
        <v>13</v>
      </c>
      <c r="H40" s="19">
        <v>0</v>
      </c>
      <c r="I40" s="19">
        <v>0</v>
      </c>
      <c r="J40" s="16">
        <v>0</v>
      </c>
      <c r="K40" s="19">
        <v>0</v>
      </c>
      <c r="L40" s="19">
        <v>0</v>
      </c>
      <c r="M40" s="19">
        <v>0</v>
      </c>
      <c r="N40" s="19">
        <v>0</v>
      </c>
      <c r="O40" s="19">
        <v>0</v>
      </c>
      <c r="P40" s="19">
        <v>24</v>
      </c>
      <c r="Q40" s="19">
        <v>2</v>
      </c>
      <c r="R40" s="16">
        <v>0</v>
      </c>
      <c r="S40" s="19">
        <v>0</v>
      </c>
      <c r="T40" s="19">
        <v>0</v>
      </c>
      <c r="U40" s="19">
        <v>0</v>
      </c>
      <c r="V40" s="19">
        <v>0</v>
      </c>
      <c r="W40" s="19">
        <v>0</v>
      </c>
      <c r="X40" s="16">
        <v>0</v>
      </c>
      <c r="Y40" s="16">
        <v>0</v>
      </c>
      <c r="Z40" s="16">
        <v>0</v>
      </c>
      <c r="AA40" s="16">
        <v>0</v>
      </c>
      <c r="AB40" s="16">
        <v>0</v>
      </c>
      <c r="AC40" s="16">
        <v>92</v>
      </c>
    </row>
    <row r="41" spans="1:29">
      <c r="A41" s="18" t="s">
        <v>79</v>
      </c>
      <c r="B41" s="15">
        <v>58.363523999999998</v>
      </c>
      <c r="C41" s="15">
        <v>-95.647165999999999</v>
      </c>
      <c r="D41" s="18" t="s">
        <v>35</v>
      </c>
      <c r="E41" s="18"/>
      <c r="F41" s="18">
        <v>68</v>
      </c>
      <c r="G41" s="19">
        <v>7</v>
      </c>
      <c r="H41" s="19">
        <v>0</v>
      </c>
      <c r="I41" s="16">
        <v>0</v>
      </c>
      <c r="J41" s="16">
        <v>0</v>
      </c>
      <c r="K41" s="19">
        <v>0</v>
      </c>
      <c r="L41" s="19">
        <v>1</v>
      </c>
      <c r="M41" s="19">
        <v>0</v>
      </c>
      <c r="N41" s="19">
        <v>0</v>
      </c>
      <c r="O41" s="19">
        <v>0</v>
      </c>
      <c r="P41" s="19">
        <v>1</v>
      </c>
      <c r="Q41" s="19">
        <v>0</v>
      </c>
      <c r="R41" s="16">
        <v>0</v>
      </c>
      <c r="S41" s="19">
        <v>1</v>
      </c>
      <c r="T41" s="19">
        <v>0</v>
      </c>
      <c r="U41" s="19">
        <v>0</v>
      </c>
      <c r="V41" s="19">
        <v>0</v>
      </c>
      <c r="W41" s="19">
        <v>1</v>
      </c>
      <c r="X41" s="16">
        <v>0</v>
      </c>
      <c r="Y41" s="16">
        <v>0</v>
      </c>
      <c r="Z41" s="16">
        <v>0</v>
      </c>
      <c r="AA41" s="16">
        <v>0</v>
      </c>
      <c r="AB41" s="16">
        <v>0</v>
      </c>
      <c r="AC41" s="16">
        <v>79</v>
      </c>
    </row>
    <row r="42" spans="1:29">
      <c r="A42" s="18" t="s">
        <v>80</v>
      </c>
      <c r="B42" s="15">
        <v>58.534517999999998</v>
      </c>
      <c r="C42" s="15">
        <v>-95.323414999999997</v>
      </c>
      <c r="D42" s="18" t="s">
        <v>35</v>
      </c>
      <c r="E42" s="18"/>
      <c r="F42" s="18">
        <v>63</v>
      </c>
      <c r="G42" s="16">
        <v>13</v>
      </c>
      <c r="H42" s="16">
        <v>0</v>
      </c>
      <c r="I42" s="16">
        <v>0</v>
      </c>
      <c r="J42" s="16">
        <v>0</v>
      </c>
      <c r="K42" s="16">
        <v>0</v>
      </c>
      <c r="L42" s="16">
        <v>0</v>
      </c>
      <c r="M42" s="16">
        <v>0</v>
      </c>
      <c r="N42" s="16">
        <v>0</v>
      </c>
      <c r="O42" s="16">
        <v>0</v>
      </c>
      <c r="P42" s="16">
        <v>1</v>
      </c>
      <c r="Q42" s="16">
        <v>4</v>
      </c>
      <c r="R42" s="16">
        <v>0</v>
      </c>
      <c r="S42" s="16">
        <v>0</v>
      </c>
      <c r="T42" s="16">
        <v>0</v>
      </c>
      <c r="U42" s="16">
        <v>0</v>
      </c>
      <c r="V42" s="16">
        <v>0</v>
      </c>
      <c r="W42" s="16">
        <v>0</v>
      </c>
      <c r="X42" s="16">
        <v>0</v>
      </c>
      <c r="Y42" s="16">
        <v>0</v>
      </c>
      <c r="Z42" s="16">
        <v>0</v>
      </c>
      <c r="AA42" s="16">
        <v>0</v>
      </c>
      <c r="AB42" s="16">
        <v>0</v>
      </c>
      <c r="AC42" s="16">
        <v>81</v>
      </c>
    </row>
    <row r="43" spans="1:29">
      <c r="A43" s="18" t="s">
        <v>81</v>
      </c>
      <c r="B43" s="15">
        <v>58.372362000000003</v>
      </c>
      <c r="C43" s="15">
        <v>-95.381152</v>
      </c>
      <c r="D43" s="14" t="s">
        <v>74</v>
      </c>
      <c r="E43" s="18"/>
      <c r="F43" s="18">
        <v>34</v>
      </c>
      <c r="G43" s="16">
        <v>46</v>
      </c>
      <c r="H43" s="16">
        <v>0</v>
      </c>
      <c r="I43" s="16">
        <v>0</v>
      </c>
      <c r="J43" s="16">
        <v>0</v>
      </c>
      <c r="K43" s="16">
        <v>0</v>
      </c>
      <c r="L43" s="16">
        <v>3</v>
      </c>
      <c r="M43" s="16">
        <v>0</v>
      </c>
      <c r="N43" s="16">
        <v>0</v>
      </c>
      <c r="O43" s="16">
        <v>0</v>
      </c>
      <c r="P43" s="16">
        <v>0</v>
      </c>
      <c r="Q43" s="16">
        <v>3</v>
      </c>
      <c r="R43" s="16">
        <v>0</v>
      </c>
      <c r="S43" s="16">
        <v>1</v>
      </c>
      <c r="T43" s="16">
        <v>0</v>
      </c>
      <c r="U43" s="16">
        <v>0</v>
      </c>
      <c r="V43" s="16">
        <v>0</v>
      </c>
      <c r="W43" s="16">
        <v>0</v>
      </c>
      <c r="X43" s="16">
        <v>0</v>
      </c>
      <c r="Y43" s="16">
        <v>0</v>
      </c>
      <c r="Z43" s="16">
        <v>0</v>
      </c>
      <c r="AA43" s="16">
        <v>0</v>
      </c>
      <c r="AB43" s="16">
        <v>0</v>
      </c>
      <c r="AC43" s="16">
        <v>87</v>
      </c>
    </row>
    <row r="44" spans="1:29">
      <c r="A44" s="18" t="s">
        <v>82</v>
      </c>
      <c r="B44" s="15">
        <v>57.996999000000002</v>
      </c>
      <c r="C44" s="15">
        <v>-94.813255999999996</v>
      </c>
      <c r="D44" s="14" t="s">
        <v>74</v>
      </c>
      <c r="E44" s="18"/>
      <c r="F44" s="18">
        <v>50</v>
      </c>
      <c r="G44" s="16">
        <v>14</v>
      </c>
      <c r="H44" s="16">
        <v>0</v>
      </c>
      <c r="I44" s="16">
        <v>0</v>
      </c>
      <c r="J44" s="16">
        <v>0</v>
      </c>
      <c r="K44" s="16">
        <v>0</v>
      </c>
      <c r="L44" s="16">
        <v>0</v>
      </c>
      <c r="M44" s="16">
        <v>0</v>
      </c>
      <c r="N44" s="16">
        <v>0</v>
      </c>
      <c r="O44" s="16">
        <v>0</v>
      </c>
      <c r="P44" s="16">
        <v>2</v>
      </c>
      <c r="Q44" s="16">
        <v>7</v>
      </c>
      <c r="R44" s="16">
        <v>0</v>
      </c>
      <c r="S44" s="16">
        <v>3</v>
      </c>
      <c r="T44" s="16">
        <v>0</v>
      </c>
      <c r="U44" s="16">
        <v>0</v>
      </c>
      <c r="V44" s="16">
        <v>0</v>
      </c>
      <c r="W44" s="16">
        <v>0</v>
      </c>
      <c r="X44" s="16">
        <v>0</v>
      </c>
      <c r="Y44" s="16">
        <v>0</v>
      </c>
      <c r="Z44" s="16">
        <v>0</v>
      </c>
      <c r="AA44" s="16">
        <v>0</v>
      </c>
      <c r="AB44" s="16">
        <v>0</v>
      </c>
      <c r="AC44" s="16">
        <v>76</v>
      </c>
    </row>
    <row r="45" spans="1:29">
      <c r="A45" s="18" t="s">
        <v>83</v>
      </c>
      <c r="B45" s="15">
        <v>58.518104000000001</v>
      </c>
      <c r="C45" s="15">
        <v>-94.879350000000002</v>
      </c>
      <c r="D45" s="18" t="s">
        <v>35</v>
      </c>
      <c r="E45" s="18"/>
      <c r="F45" s="18">
        <v>49</v>
      </c>
      <c r="G45" s="16">
        <v>30</v>
      </c>
      <c r="H45" s="16">
        <v>0</v>
      </c>
      <c r="I45" s="16">
        <v>0</v>
      </c>
      <c r="J45" s="16">
        <v>0</v>
      </c>
      <c r="K45" s="16">
        <v>0</v>
      </c>
      <c r="L45" s="16">
        <v>0</v>
      </c>
      <c r="M45" s="16">
        <v>0</v>
      </c>
      <c r="N45" s="16">
        <v>0</v>
      </c>
      <c r="O45" s="16">
        <v>0</v>
      </c>
      <c r="P45" s="16">
        <v>2</v>
      </c>
      <c r="Q45" s="16">
        <v>7</v>
      </c>
      <c r="R45" s="16">
        <v>0</v>
      </c>
      <c r="S45" s="16">
        <v>2</v>
      </c>
      <c r="T45" s="16">
        <v>0</v>
      </c>
      <c r="U45" s="16">
        <v>0</v>
      </c>
      <c r="V45" s="16">
        <v>0</v>
      </c>
      <c r="W45" s="16">
        <v>1</v>
      </c>
      <c r="X45" s="16">
        <v>0</v>
      </c>
      <c r="Y45" s="16">
        <v>0</v>
      </c>
      <c r="Z45" s="16">
        <v>0</v>
      </c>
      <c r="AA45" s="16">
        <v>0</v>
      </c>
      <c r="AB45" s="16">
        <v>0</v>
      </c>
      <c r="AC45" s="16">
        <v>91</v>
      </c>
    </row>
    <row r="46" spans="1:29">
      <c r="A46" s="18" t="s">
        <v>84</v>
      </c>
      <c r="B46" s="15">
        <v>58.430810999999999</v>
      </c>
      <c r="C46" s="15">
        <v>-95.301751999999993</v>
      </c>
      <c r="D46" s="18" t="s">
        <v>85</v>
      </c>
      <c r="E46" s="18"/>
      <c r="F46" s="18">
        <v>64</v>
      </c>
      <c r="G46" s="16">
        <v>8</v>
      </c>
      <c r="H46" s="16">
        <v>0</v>
      </c>
      <c r="I46" s="16">
        <v>0</v>
      </c>
      <c r="J46" s="16">
        <v>0</v>
      </c>
      <c r="K46" s="16">
        <v>0</v>
      </c>
      <c r="L46" s="16">
        <v>0</v>
      </c>
      <c r="M46" s="16">
        <v>2</v>
      </c>
      <c r="N46" s="16">
        <v>0</v>
      </c>
      <c r="O46" s="16">
        <v>2</v>
      </c>
      <c r="P46" s="16">
        <v>8</v>
      </c>
      <c r="Q46" s="16">
        <v>10</v>
      </c>
      <c r="R46" s="16">
        <v>0</v>
      </c>
      <c r="S46" s="16">
        <v>1</v>
      </c>
      <c r="T46" s="16">
        <v>0</v>
      </c>
      <c r="U46" s="16">
        <v>0</v>
      </c>
      <c r="V46" s="16">
        <v>0</v>
      </c>
      <c r="W46" s="16">
        <v>0</v>
      </c>
      <c r="X46" s="16">
        <v>0</v>
      </c>
      <c r="Y46" s="16">
        <v>0</v>
      </c>
      <c r="Z46" s="16">
        <v>0</v>
      </c>
      <c r="AA46" s="16">
        <v>0</v>
      </c>
      <c r="AB46" s="16">
        <v>0</v>
      </c>
      <c r="AC46" s="16">
        <v>95</v>
      </c>
    </row>
    <row r="47" spans="1:29">
      <c r="A47" s="18" t="s">
        <v>86</v>
      </c>
      <c r="B47" s="15">
        <v>58.430782000000001</v>
      </c>
      <c r="C47" s="15">
        <v>-95.301680000000005</v>
      </c>
      <c r="D47" s="18" t="s">
        <v>87</v>
      </c>
      <c r="E47" s="18"/>
      <c r="F47" s="18">
        <v>34</v>
      </c>
      <c r="G47" s="16">
        <v>26</v>
      </c>
      <c r="H47" s="16">
        <v>0</v>
      </c>
      <c r="I47" s="16">
        <v>0</v>
      </c>
      <c r="J47" s="16">
        <v>0</v>
      </c>
      <c r="K47" s="16">
        <v>0</v>
      </c>
      <c r="L47" s="16">
        <v>2</v>
      </c>
      <c r="M47" s="16">
        <v>0</v>
      </c>
      <c r="N47" s="16">
        <v>0</v>
      </c>
      <c r="O47" s="16">
        <v>0</v>
      </c>
      <c r="P47" s="16">
        <v>2</v>
      </c>
      <c r="Q47" s="16">
        <v>0</v>
      </c>
      <c r="R47" s="16">
        <v>0</v>
      </c>
      <c r="S47" s="16">
        <v>2</v>
      </c>
      <c r="T47" s="16">
        <v>0</v>
      </c>
      <c r="U47" s="16">
        <v>0</v>
      </c>
      <c r="V47" s="16">
        <v>0</v>
      </c>
      <c r="W47" s="16">
        <v>0</v>
      </c>
      <c r="X47" s="16">
        <v>0</v>
      </c>
      <c r="Y47" s="16">
        <v>0</v>
      </c>
      <c r="Z47" s="16">
        <v>0</v>
      </c>
      <c r="AA47" s="16">
        <v>0</v>
      </c>
      <c r="AB47" s="16">
        <v>0</v>
      </c>
      <c r="AC47" s="16">
        <v>66</v>
      </c>
    </row>
    <row r="48" spans="1:29">
      <c r="A48" s="18" t="s">
        <v>88</v>
      </c>
      <c r="B48" s="15">
        <v>58.282442000000003</v>
      </c>
      <c r="C48" s="15">
        <v>-95.651618999999997</v>
      </c>
      <c r="D48" s="18" t="s">
        <v>35</v>
      </c>
      <c r="E48" s="18"/>
      <c r="F48" s="18">
        <v>25</v>
      </c>
      <c r="G48" s="16">
        <v>28</v>
      </c>
      <c r="H48" s="16">
        <v>0</v>
      </c>
      <c r="I48" s="16">
        <v>0</v>
      </c>
      <c r="J48" s="16">
        <v>0</v>
      </c>
      <c r="K48" s="16">
        <v>0</v>
      </c>
      <c r="L48" s="16">
        <v>0</v>
      </c>
      <c r="M48" s="16">
        <v>0</v>
      </c>
      <c r="N48" s="16">
        <v>0</v>
      </c>
      <c r="O48" s="16">
        <v>0</v>
      </c>
      <c r="P48" s="16">
        <v>0</v>
      </c>
      <c r="Q48" s="16">
        <v>1</v>
      </c>
      <c r="R48" s="16">
        <v>0</v>
      </c>
      <c r="S48" s="16">
        <v>1</v>
      </c>
      <c r="T48" s="16">
        <v>0</v>
      </c>
      <c r="U48" s="16">
        <v>0</v>
      </c>
      <c r="V48" s="16">
        <v>0</v>
      </c>
      <c r="W48" s="16">
        <v>0</v>
      </c>
      <c r="X48" s="16">
        <v>0</v>
      </c>
      <c r="Y48" s="16">
        <v>0</v>
      </c>
      <c r="Z48" s="16">
        <v>0</v>
      </c>
      <c r="AA48" s="16">
        <v>0</v>
      </c>
      <c r="AB48" s="16">
        <v>0</v>
      </c>
      <c r="AC48" s="16">
        <v>55</v>
      </c>
    </row>
    <row r="49" spans="1:29">
      <c r="A49" s="18" t="s">
        <v>89</v>
      </c>
      <c r="B49" s="15">
        <v>58.267138000000003</v>
      </c>
      <c r="C49" s="15">
        <v>-95.658157000000003</v>
      </c>
      <c r="D49" s="18" t="s">
        <v>35</v>
      </c>
      <c r="E49" s="18"/>
      <c r="F49" s="18">
        <v>55</v>
      </c>
      <c r="G49" s="16">
        <v>14</v>
      </c>
      <c r="H49" s="16">
        <v>0</v>
      </c>
      <c r="I49" s="16">
        <v>0</v>
      </c>
      <c r="J49" s="16">
        <v>0</v>
      </c>
      <c r="K49" s="16">
        <v>0</v>
      </c>
      <c r="L49" s="16">
        <v>0</v>
      </c>
      <c r="M49" s="16">
        <v>2</v>
      </c>
      <c r="N49" s="16">
        <v>0</v>
      </c>
      <c r="O49" s="16">
        <v>5</v>
      </c>
      <c r="P49" s="16">
        <v>0</v>
      </c>
      <c r="Q49" s="16">
        <v>0</v>
      </c>
      <c r="R49" s="16">
        <v>0</v>
      </c>
      <c r="S49" s="16">
        <v>0</v>
      </c>
      <c r="T49" s="16">
        <v>0</v>
      </c>
      <c r="U49" s="16">
        <v>0</v>
      </c>
      <c r="V49" s="16">
        <v>0</v>
      </c>
      <c r="W49" s="16">
        <v>1</v>
      </c>
      <c r="X49" s="16">
        <v>0</v>
      </c>
      <c r="Y49" s="16">
        <v>0</v>
      </c>
      <c r="Z49" s="16">
        <v>0</v>
      </c>
      <c r="AA49" s="16">
        <v>0</v>
      </c>
      <c r="AB49" s="16">
        <v>0</v>
      </c>
      <c r="AC49" s="16">
        <v>77</v>
      </c>
    </row>
    <row r="50" spans="1:29">
      <c r="A50" s="18" t="s">
        <v>90</v>
      </c>
      <c r="B50" s="15">
        <v>58.455156000000002</v>
      </c>
      <c r="C50" s="15">
        <v>-95.726213999999999</v>
      </c>
      <c r="D50" s="18" t="s">
        <v>35</v>
      </c>
      <c r="E50" s="18"/>
      <c r="F50" s="18">
        <v>39</v>
      </c>
      <c r="G50" s="16">
        <v>5</v>
      </c>
      <c r="H50" s="16">
        <v>0</v>
      </c>
      <c r="I50" s="16">
        <v>0</v>
      </c>
      <c r="J50" s="16">
        <v>0</v>
      </c>
      <c r="K50" s="16">
        <v>0</v>
      </c>
      <c r="L50" s="16">
        <v>0</v>
      </c>
      <c r="M50" s="16">
        <v>1</v>
      </c>
      <c r="N50" s="16">
        <v>0</v>
      </c>
      <c r="O50" s="16">
        <v>0</v>
      </c>
      <c r="P50" s="16">
        <v>0</v>
      </c>
      <c r="Q50" s="16">
        <v>0</v>
      </c>
      <c r="R50" s="16">
        <v>0</v>
      </c>
      <c r="S50" s="16">
        <v>2</v>
      </c>
      <c r="T50" s="16">
        <v>0</v>
      </c>
      <c r="U50" s="16">
        <v>0</v>
      </c>
      <c r="V50" s="16">
        <v>0</v>
      </c>
      <c r="W50" s="16">
        <v>1</v>
      </c>
      <c r="X50" s="16">
        <v>0</v>
      </c>
      <c r="Y50" s="16">
        <v>0</v>
      </c>
      <c r="Z50" s="16">
        <v>0</v>
      </c>
      <c r="AA50" s="16">
        <v>0</v>
      </c>
      <c r="AB50" s="16">
        <v>1</v>
      </c>
      <c r="AC50" s="16">
        <v>49</v>
      </c>
    </row>
    <row r="51" spans="1:29">
      <c r="A51" s="18" t="s">
        <v>91</v>
      </c>
      <c r="B51" s="15">
        <v>58.437334999999997</v>
      </c>
      <c r="C51" s="15">
        <v>-95.829472999999993</v>
      </c>
      <c r="D51" s="18" t="s">
        <v>35</v>
      </c>
      <c r="E51" s="18"/>
      <c r="F51" s="18">
        <v>102</v>
      </c>
      <c r="G51" s="16">
        <v>7</v>
      </c>
      <c r="H51" s="16">
        <v>0</v>
      </c>
      <c r="I51" s="16">
        <v>0</v>
      </c>
      <c r="J51" s="16">
        <v>0</v>
      </c>
      <c r="K51" s="16">
        <v>0</v>
      </c>
      <c r="L51" s="16">
        <v>0</v>
      </c>
      <c r="M51" s="16">
        <v>0</v>
      </c>
      <c r="N51" s="16">
        <v>0</v>
      </c>
      <c r="O51" s="16">
        <v>0</v>
      </c>
      <c r="P51" s="16">
        <v>5</v>
      </c>
      <c r="Q51" s="16">
        <v>0</v>
      </c>
      <c r="R51" s="16">
        <v>0</v>
      </c>
      <c r="S51" s="16">
        <v>0</v>
      </c>
      <c r="T51" s="16">
        <v>0</v>
      </c>
      <c r="U51" s="16">
        <v>1</v>
      </c>
      <c r="V51" s="16">
        <v>0</v>
      </c>
      <c r="W51" s="16">
        <v>1</v>
      </c>
      <c r="X51" s="16">
        <v>0</v>
      </c>
      <c r="Y51" s="16">
        <v>0</v>
      </c>
      <c r="Z51" s="16">
        <v>0</v>
      </c>
      <c r="AA51" s="16">
        <v>0</v>
      </c>
      <c r="AB51" s="16">
        <v>0</v>
      </c>
      <c r="AC51" s="16">
        <v>116</v>
      </c>
    </row>
    <row r="52" spans="1:29">
      <c r="A52" s="18" t="s">
        <v>92</v>
      </c>
      <c r="B52" s="15">
        <v>58.345453999999997</v>
      </c>
      <c r="C52" s="15">
        <v>-96.477838000000006</v>
      </c>
      <c r="D52" s="18" t="s">
        <v>35</v>
      </c>
      <c r="E52" s="18"/>
      <c r="F52" s="18">
        <v>76</v>
      </c>
      <c r="G52" s="16">
        <v>0</v>
      </c>
      <c r="H52" s="16">
        <v>0</v>
      </c>
      <c r="I52" s="16">
        <v>0</v>
      </c>
      <c r="J52" s="16">
        <v>0</v>
      </c>
      <c r="K52" s="16">
        <v>1</v>
      </c>
      <c r="L52" s="16">
        <v>0</v>
      </c>
      <c r="M52" s="16">
        <v>3</v>
      </c>
      <c r="N52" s="16">
        <v>0</v>
      </c>
      <c r="O52" s="16">
        <v>0</v>
      </c>
      <c r="P52" s="16">
        <v>9</v>
      </c>
      <c r="Q52" s="16">
        <v>0</v>
      </c>
      <c r="R52" s="16">
        <v>0</v>
      </c>
      <c r="S52" s="16">
        <v>8</v>
      </c>
      <c r="T52" s="16">
        <v>0</v>
      </c>
      <c r="U52" s="16">
        <v>0</v>
      </c>
      <c r="V52" s="16">
        <v>0</v>
      </c>
      <c r="W52" s="16">
        <v>0</v>
      </c>
      <c r="X52" s="16">
        <v>0</v>
      </c>
      <c r="Y52" s="16">
        <v>0</v>
      </c>
      <c r="Z52" s="16">
        <v>0</v>
      </c>
      <c r="AA52" s="16">
        <v>0</v>
      </c>
      <c r="AB52" s="16">
        <v>0</v>
      </c>
      <c r="AC52" s="16">
        <v>97</v>
      </c>
    </row>
    <row r="53" spans="1:29">
      <c r="A53" s="18" t="s">
        <v>93</v>
      </c>
      <c r="B53" s="15">
        <v>58.145673000000002</v>
      </c>
      <c r="C53" s="15">
        <v>-96.75</v>
      </c>
      <c r="D53" s="18" t="s">
        <v>35</v>
      </c>
      <c r="E53" s="18"/>
      <c r="F53" s="18">
        <v>52</v>
      </c>
      <c r="G53" s="16">
        <v>32</v>
      </c>
      <c r="H53" s="16">
        <v>1</v>
      </c>
      <c r="I53" s="16">
        <v>0</v>
      </c>
      <c r="J53" s="16">
        <v>0</v>
      </c>
      <c r="K53" s="16">
        <v>0</v>
      </c>
      <c r="L53" s="16">
        <v>0</v>
      </c>
      <c r="M53" s="16">
        <v>0</v>
      </c>
      <c r="N53" s="16">
        <v>0</v>
      </c>
      <c r="O53" s="16">
        <v>0</v>
      </c>
      <c r="P53" s="16">
        <v>0</v>
      </c>
      <c r="Q53" s="16">
        <v>21</v>
      </c>
      <c r="R53" s="16">
        <v>0</v>
      </c>
      <c r="S53" s="16">
        <v>2</v>
      </c>
      <c r="T53" s="16">
        <v>0</v>
      </c>
      <c r="U53" s="16">
        <v>0</v>
      </c>
      <c r="V53" s="16">
        <v>0</v>
      </c>
      <c r="W53" s="16">
        <v>2</v>
      </c>
      <c r="X53" s="16">
        <v>0</v>
      </c>
      <c r="Y53" s="16">
        <v>0</v>
      </c>
      <c r="Z53" s="16">
        <v>0</v>
      </c>
      <c r="AA53" s="16">
        <v>0</v>
      </c>
      <c r="AB53" s="16">
        <v>0</v>
      </c>
      <c r="AC53" s="16">
        <v>110</v>
      </c>
    </row>
    <row r="54" spans="1:29">
      <c r="A54" s="18" t="s">
        <v>94</v>
      </c>
      <c r="B54" s="15">
        <v>58.240228999999999</v>
      </c>
      <c r="C54" s="15">
        <v>-96.275355000000005</v>
      </c>
      <c r="D54" s="18" t="s">
        <v>35</v>
      </c>
      <c r="E54" s="18"/>
      <c r="F54" s="18">
        <v>60</v>
      </c>
      <c r="G54" s="16">
        <v>36</v>
      </c>
      <c r="H54" s="16">
        <v>0</v>
      </c>
      <c r="I54" s="16">
        <v>0</v>
      </c>
      <c r="J54" s="16">
        <v>0</v>
      </c>
      <c r="K54" s="16">
        <v>0</v>
      </c>
      <c r="L54" s="16">
        <v>0</v>
      </c>
      <c r="M54" s="16">
        <v>0</v>
      </c>
      <c r="N54" s="16">
        <v>0</v>
      </c>
      <c r="O54" s="16">
        <v>0</v>
      </c>
      <c r="P54" s="16">
        <v>2</v>
      </c>
      <c r="Q54" s="16">
        <v>4</v>
      </c>
      <c r="R54" s="16">
        <v>0</v>
      </c>
      <c r="S54" s="16">
        <v>2</v>
      </c>
      <c r="T54" s="16">
        <v>0</v>
      </c>
      <c r="U54" s="16">
        <v>1</v>
      </c>
      <c r="V54" s="16">
        <v>0</v>
      </c>
      <c r="W54" s="16">
        <v>0</v>
      </c>
      <c r="X54" s="16">
        <v>0</v>
      </c>
      <c r="Y54" s="16">
        <v>0</v>
      </c>
      <c r="Z54" s="16">
        <v>0</v>
      </c>
      <c r="AA54" s="16">
        <v>0</v>
      </c>
      <c r="AB54" s="16">
        <v>0</v>
      </c>
      <c r="AC54" s="16">
        <v>105</v>
      </c>
    </row>
    <row r="55" spans="1:29">
      <c r="A55" s="18" t="s">
        <v>95</v>
      </c>
      <c r="B55" s="15">
        <v>58.261378000000001</v>
      </c>
      <c r="C55" s="15">
        <v>-96.418878000000007</v>
      </c>
      <c r="D55" s="18" t="s">
        <v>35</v>
      </c>
      <c r="E55" s="18"/>
      <c r="F55" s="18">
        <v>21</v>
      </c>
      <c r="G55" s="16">
        <v>9</v>
      </c>
      <c r="H55" s="16">
        <v>0</v>
      </c>
      <c r="I55" s="16">
        <v>0</v>
      </c>
      <c r="J55" s="16">
        <v>0</v>
      </c>
      <c r="K55" s="16">
        <v>0</v>
      </c>
      <c r="L55" s="16">
        <v>1</v>
      </c>
      <c r="M55" s="16">
        <v>0</v>
      </c>
      <c r="N55" s="16">
        <v>0</v>
      </c>
      <c r="O55" s="16">
        <v>1</v>
      </c>
      <c r="P55" s="16">
        <v>1</v>
      </c>
      <c r="Q55" s="16">
        <v>0</v>
      </c>
      <c r="R55" s="16">
        <v>0</v>
      </c>
      <c r="S55" s="16">
        <v>1</v>
      </c>
      <c r="T55" s="16">
        <v>0</v>
      </c>
      <c r="U55" s="16">
        <v>0</v>
      </c>
      <c r="V55" s="16">
        <v>0</v>
      </c>
      <c r="W55" s="16">
        <v>0</v>
      </c>
      <c r="X55" s="16">
        <v>0</v>
      </c>
      <c r="Y55" s="16">
        <v>0</v>
      </c>
      <c r="Z55" s="16">
        <v>0</v>
      </c>
      <c r="AA55" s="16">
        <v>0</v>
      </c>
      <c r="AB55" s="16">
        <v>0</v>
      </c>
      <c r="AC55" s="16">
        <v>34</v>
      </c>
    </row>
    <row r="56" spans="1:29">
      <c r="A56" s="18" t="s">
        <v>96</v>
      </c>
      <c r="B56" s="15">
        <v>58.240713</v>
      </c>
      <c r="C56" s="15">
        <v>-96.274054000000007</v>
      </c>
      <c r="D56" s="18" t="s">
        <v>35</v>
      </c>
      <c r="E56" s="18"/>
      <c r="F56" s="18">
        <v>59</v>
      </c>
      <c r="G56" s="16">
        <v>29</v>
      </c>
      <c r="H56" s="16">
        <v>2</v>
      </c>
      <c r="I56" s="16">
        <v>0</v>
      </c>
      <c r="J56" s="16">
        <v>0</v>
      </c>
      <c r="K56" s="16">
        <v>0</v>
      </c>
      <c r="L56" s="16">
        <v>0</v>
      </c>
      <c r="M56" s="16">
        <v>0</v>
      </c>
      <c r="N56" s="16">
        <v>0</v>
      </c>
      <c r="O56" s="16">
        <v>0</v>
      </c>
      <c r="P56" s="16">
        <v>1</v>
      </c>
      <c r="Q56" s="16">
        <v>6</v>
      </c>
      <c r="R56" s="16">
        <v>0</v>
      </c>
      <c r="S56" s="16">
        <v>3</v>
      </c>
      <c r="T56" s="16">
        <v>0</v>
      </c>
      <c r="U56" s="16">
        <v>0</v>
      </c>
      <c r="V56" s="16">
        <v>0</v>
      </c>
      <c r="W56" s="16">
        <v>0</v>
      </c>
      <c r="X56" s="16">
        <v>1</v>
      </c>
      <c r="Y56" s="16">
        <v>0</v>
      </c>
      <c r="Z56" s="16">
        <v>0</v>
      </c>
      <c r="AA56" s="16">
        <v>0</v>
      </c>
      <c r="AB56" s="16">
        <v>0</v>
      </c>
      <c r="AC56" s="16">
        <v>101</v>
      </c>
    </row>
    <row r="57" spans="1:29">
      <c r="A57" s="18" t="s">
        <v>97</v>
      </c>
      <c r="B57" s="15">
        <v>58.370913999999999</v>
      </c>
      <c r="C57" s="15">
        <v>-96.635919000000001</v>
      </c>
      <c r="D57" s="18" t="s">
        <v>35</v>
      </c>
      <c r="E57" s="18"/>
      <c r="F57" s="18">
        <v>73</v>
      </c>
      <c r="G57" s="16">
        <v>0</v>
      </c>
      <c r="H57" s="16">
        <v>0</v>
      </c>
      <c r="I57" s="16">
        <v>0</v>
      </c>
      <c r="J57" s="16">
        <v>0</v>
      </c>
      <c r="K57" s="16">
        <v>0</v>
      </c>
      <c r="L57" s="16">
        <v>0</v>
      </c>
      <c r="M57" s="16">
        <v>0</v>
      </c>
      <c r="N57" s="16">
        <v>0</v>
      </c>
      <c r="O57" s="16">
        <v>3</v>
      </c>
      <c r="P57" s="16">
        <v>0</v>
      </c>
      <c r="Q57" s="16">
        <v>15</v>
      </c>
      <c r="R57" s="16">
        <v>0</v>
      </c>
      <c r="S57" s="16">
        <v>5</v>
      </c>
      <c r="T57" s="16">
        <v>0</v>
      </c>
      <c r="U57" s="16">
        <v>0</v>
      </c>
      <c r="V57" s="16">
        <v>0</v>
      </c>
      <c r="W57" s="16">
        <v>6</v>
      </c>
      <c r="X57" s="16">
        <v>0</v>
      </c>
      <c r="Y57" s="16">
        <v>0</v>
      </c>
      <c r="Z57" s="16">
        <v>0</v>
      </c>
      <c r="AA57" s="16">
        <v>4</v>
      </c>
      <c r="AB57" s="16">
        <v>0</v>
      </c>
      <c r="AC57" s="16">
        <v>106</v>
      </c>
    </row>
    <row r="58" spans="1:29">
      <c r="A58" s="18" t="s">
        <v>98</v>
      </c>
      <c r="B58" s="15">
        <v>58.177263000000004</v>
      </c>
      <c r="C58" s="15">
        <v>-96.771854000000005</v>
      </c>
      <c r="D58" s="18" t="s">
        <v>35</v>
      </c>
      <c r="E58" s="18"/>
      <c r="F58" s="18">
        <v>26</v>
      </c>
      <c r="G58" s="16">
        <v>44</v>
      </c>
      <c r="H58" s="16">
        <v>0</v>
      </c>
      <c r="I58" s="16">
        <v>0</v>
      </c>
      <c r="J58" s="16">
        <v>0</v>
      </c>
      <c r="K58" s="16">
        <v>1</v>
      </c>
      <c r="L58" s="16">
        <v>1</v>
      </c>
      <c r="M58" s="16">
        <v>4</v>
      </c>
      <c r="N58" s="16">
        <v>0</v>
      </c>
      <c r="O58" s="16">
        <v>0</v>
      </c>
      <c r="P58" s="16">
        <v>0</v>
      </c>
      <c r="Q58" s="16">
        <v>14</v>
      </c>
      <c r="R58" s="16">
        <v>0</v>
      </c>
      <c r="S58" s="16">
        <v>5</v>
      </c>
      <c r="T58" s="16">
        <v>1</v>
      </c>
      <c r="U58" s="16">
        <v>0</v>
      </c>
      <c r="V58" s="16">
        <v>0</v>
      </c>
      <c r="W58" s="16">
        <v>1</v>
      </c>
      <c r="X58" s="16">
        <v>0</v>
      </c>
      <c r="Y58" s="16">
        <v>0</v>
      </c>
      <c r="Z58" s="16">
        <v>0</v>
      </c>
      <c r="AA58" s="16">
        <v>0</v>
      </c>
      <c r="AB58" s="16">
        <v>1</v>
      </c>
      <c r="AC58" s="16">
        <v>98</v>
      </c>
    </row>
    <row r="59" spans="1:29">
      <c r="A59" s="18" t="s">
        <v>99</v>
      </c>
      <c r="B59" s="15">
        <v>58.485422999999997</v>
      </c>
      <c r="C59" s="15">
        <v>-96.244552999999996</v>
      </c>
      <c r="D59" s="18" t="s">
        <v>35</v>
      </c>
      <c r="E59" s="18"/>
      <c r="F59" s="18">
        <v>69</v>
      </c>
      <c r="G59" s="16">
        <v>0</v>
      </c>
      <c r="H59" s="16">
        <v>0</v>
      </c>
      <c r="I59" s="16">
        <v>0</v>
      </c>
      <c r="J59" s="16">
        <v>0</v>
      </c>
      <c r="K59" s="16">
        <v>0</v>
      </c>
      <c r="L59" s="16">
        <v>0</v>
      </c>
      <c r="M59" s="16">
        <v>0</v>
      </c>
      <c r="N59" s="16">
        <v>0</v>
      </c>
      <c r="O59" s="16">
        <v>0</v>
      </c>
      <c r="P59" s="16">
        <v>0</v>
      </c>
      <c r="Q59" s="16">
        <v>0</v>
      </c>
      <c r="R59" s="16">
        <v>0</v>
      </c>
      <c r="S59" s="16">
        <v>0</v>
      </c>
      <c r="T59" s="16">
        <v>0</v>
      </c>
      <c r="U59" s="16">
        <v>0</v>
      </c>
      <c r="V59" s="16">
        <v>0</v>
      </c>
      <c r="W59" s="16">
        <v>0</v>
      </c>
      <c r="X59" s="16">
        <v>0</v>
      </c>
      <c r="Y59" s="16">
        <v>0</v>
      </c>
      <c r="Z59" s="16">
        <v>0</v>
      </c>
      <c r="AA59" s="16">
        <v>0</v>
      </c>
      <c r="AB59" s="16">
        <v>0</v>
      </c>
      <c r="AC59" s="16">
        <v>69</v>
      </c>
    </row>
    <row r="60" spans="1:29">
      <c r="A60" s="18" t="s">
        <v>100</v>
      </c>
      <c r="B60" s="15">
        <v>58.534218000000003</v>
      </c>
      <c r="C60" s="15">
        <v>-96.436756000000003</v>
      </c>
      <c r="D60" s="18" t="s">
        <v>35</v>
      </c>
      <c r="E60" s="18"/>
      <c r="F60" s="18">
        <v>78</v>
      </c>
      <c r="G60" s="16">
        <v>3</v>
      </c>
      <c r="H60" s="16">
        <v>0</v>
      </c>
      <c r="I60" s="16">
        <v>0</v>
      </c>
      <c r="J60" s="16">
        <v>0</v>
      </c>
      <c r="K60" s="16">
        <v>0</v>
      </c>
      <c r="L60" s="16">
        <v>0</v>
      </c>
      <c r="M60" s="16">
        <v>2</v>
      </c>
      <c r="N60" s="16">
        <v>0</v>
      </c>
      <c r="O60" s="16">
        <v>0</v>
      </c>
      <c r="P60" s="16">
        <v>8</v>
      </c>
      <c r="Q60" s="16">
        <v>4</v>
      </c>
      <c r="R60" s="16">
        <v>0</v>
      </c>
      <c r="S60" s="16">
        <v>1</v>
      </c>
      <c r="T60" s="16">
        <v>0</v>
      </c>
      <c r="U60" s="16">
        <v>0</v>
      </c>
      <c r="V60" s="16">
        <v>0</v>
      </c>
      <c r="W60" s="16">
        <v>1</v>
      </c>
      <c r="X60" s="16">
        <v>0</v>
      </c>
      <c r="Y60" s="16">
        <v>0</v>
      </c>
      <c r="Z60" s="16">
        <v>0</v>
      </c>
      <c r="AA60" s="16">
        <v>0</v>
      </c>
      <c r="AB60" s="16">
        <v>0</v>
      </c>
      <c r="AC60" s="16">
        <v>97</v>
      </c>
    </row>
    <row r="61" spans="1:29">
      <c r="A61" s="18" t="s">
        <v>101</v>
      </c>
      <c r="B61" s="15">
        <v>58.265715</v>
      </c>
      <c r="C61" s="15">
        <v>-96.504520999999997</v>
      </c>
      <c r="D61" s="18" t="s">
        <v>102</v>
      </c>
      <c r="E61" s="18"/>
      <c r="F61" s="18">
        <v>81</v>
      </c>
      <c r="G61" s="16">
        <v>11</v>
      </c>
      <c r="H61" s="16">
        <v>0</v>
      </c>
      <c r="I61" s="16">
        <v>0</v>
      </c>
      <c r="J61" s="16">
        <v>0</v>
      </c>
      <c r="K61" s="16">
        <v>3</v>
      </c>
      <c r="L61" s="16">
        <v>0</v>
      </c>
      <c r="M61" s="16">
        <v>1</v>
      </c>
      <c r="N61" s="16">
        <v>0</v>
      </c>
      <c r="O61" s="16">
        <v>0</v>
      </c>
      <c r="P61" s="16">
        <v>0</v>
      </c>
      <c r="Q61" s="16">
        <v>16</v>
      </c>
      <c r="R61" s="16">
        <v>0</v>
      </c>
      <c r="S61" s="16">
        <v>5</v>
      </c>
      <c r="T61" s="16">
        <v>0</v>
      </c>
      <c r="U61" s="16">
        <v>0</v>
      </c>
      <c r="V61" s="16">
        <v>0</v>
      </c>
      <c r="W61" s="16">
        <v>2</v>
      </c>
      <c r="X61" s="16">
        <v>0</v>
      </c>
      <c r="Y61" s="16">
        <v>0</v>
      </c>
      <c r="Z61" s="16">
        <v>0</v>
      </c>
      <c r="AA61" s="16">
        <v>0</v>
      </c>
      <c r="AB61" s="16">
        <v>0</v>
      </c>
      <c r="AC61" s="16">
        <v>119</v>
      </c>
    </row>
    <row r="62" spans="1:29">
      <c r="A62" s="18" t="s">
        <v>103</v>
      </c>
      <c r="B62" s="15">
        <v>58.213439999999999</v>
      </c>
      <c r="C62" s="15">
        <v>-96.421480000000003</v>
      </c>
      <c r="D62" s="18" t="s">
        <v>35</v>
      </c>
      <c r="E62" s="18"/>
      <c r="F62" s="18">
        <v>27</v>
      </c>
      <c r="G62" s="16">
        <v>0</v>
      </c>
      <c r="H62" s="16">
        <v>0</v>
      </c>
      <c r="I62" s="16">
        <v>0</v>
      </c>
      <c r="J62" s="16">
        <v>0</v>
      </c>
      <c r="K62" s="16">
        <v>0</v>
      </c>
      <c r="L62" s="16">
        <v>0</v>
      </c>
      <c r="M62" s="16">
        <v>10</v>
      </c>
      <c r="N62" s="16">
        <v>0</v>
      </c>
      <c r="O62" s="16">
        <v>0</v>
      </c>
      <c r="P62" s="16">
        <v>1</v>
      </c>
      <c r="Q62" s="16">
        <v>2</v>
      </c>
      <c r="R62" s="16">
        <v>0</v>
      </c>
      <c r="S62" s="16">
        <v>2</v>
      </c>
      <c r="T62" s="16">
        <v>0</v>
      </c>
      <c r="U62" s="16">
        <v>0</v>
      </c>
      <c r="V62" s="16">
        <v>0</v>
      </c>
      <c r="W62" s="16">
        <v>0</v>
      </c>
      <c r="X62" s="16">
        <v>0</v>
      </c>
      <c r="Y62" s="16">
        <v>0</v>
      </c>
      <c r="Z62" s="16">
        <v>0</v>
      </c>
      <c r="AA62" s="16">
        <v>0</v>
      </c>
      <c r="AB62" s="16">
        <v>0</v>
      </c>
      <c r="AC62" s="16">
        <v>42</v>
      </c>
    </row>
    <row r="63" spans="1:29">
      <c r="A63" s="18" t="s">
        <v>104</v>
      </c>
      <c r="B63" s="15">
        <v>58.172494</v>
      </c>
      <c r="C63" s="15">
        <v>-96.573678999999998</v>
      </c>
      <c r="D63" s="18" t="s">
        <v>35</v>
      </c>
      <c r="E63" s="18"/>
      <c r="F63" s="18">
        <v>55</v>
      </c>
      <c r="G63" s="16">
        <v>23</v>
      </c>
      <c r="H63" s="16">
        <v>0</v>
      </c>
      <c r="I63" s="16">
        <v>0</v>
      </c>
      <c r="J63" s="16">
        <v>0</v>
      </c>
      <c r="K63" s="16">
        <v>1</v>
      </c>
      <c r="L63" s="16">
        <v>0</v>
      </c>
      <c r="M63" s="16">
        <v>3</v>
      </c>
      <c r="N63" s="16">
        <v>0</v>
      </c>
      <c r="O63" s="16">
        <v>0</v>
      </c>
      <c r="P63" s="16">
        <v>12</v>
      </c>
      <c r="Q63" s="16">
        <v>3</v>
      </c>
      <c r="R63" s="16">
        <v>0</v>
      </c>
      <c r="S63" s="16">
        <v>3</v>
      </c>
      <c r="T63" s="16">
        <v>0</v>
      </c>
      <c r="U63" s="16">
        <v>0</v>
      </c>
      <c r="V63" s="16">
        <v>0</v>
      </c>
      <c r="W63" s="16">
        <v>1</v>
      </c>
      <c r="X63" s="16">
        <v>0</v>
      </c>
      <c r="Y63" s="16">
        <v>0</v>
      </c>
      <c r="Z63" s="16">
        <v>0</v>
      </c>
      <c r="AA63" s="16">
        <v>0</v>
      </c>
      <c r="AB63" s="16">
        <v>0</v>
      </c>
      <c r="AC63" s="16">
        <v>101</v>
      </c>
    </row>
    <row r="64" spans="1:29">
      <c r="A64" s="18" t="s">
        <v>105</v>
      </c>
      <c r="B64" s="15">
        <v>58.125808999999997</v>
      </c>
      <c r="C64" s="15">
        <v>-96.478295000000003</v>
      </c>
      <c r="D64" s="18" t="s">
        <v>35</v>
      </c>
      <c r="E64" s="18"/>
      <c r="F64" s="18">
        <v>44</v>
      </c>
      <c r="G64" s="16">
        <v>24</v>
      </c>
      <c r="H64" s="16">
        <v>0</v>
      </c>
      <c r="I64" s="16">
        <v>0</v>
      </c>
      <c r="J64" s="16">
        <v>0</v>
      </c>
      <c r="K64" s="16">
        <v>1</v>
      </c>
      <c r="L64" s="16">
        <v>0</v>
      </c>
      <c r="M64" s="16">
        <v>5</v>
      </c>
      <c r="N64" s="16">
        <v>0</v>
      </c>
      <c r="O64" s="16">
        <v>0</v>
      </c>
      <c r="P64" s="16">
        <v>0</v>
      </c>
      <c r="Q64" s="16">
        <v>2</v>
      </c>
      <c r="R64" s="16">
        <v>0</v>
      </c>
      <c r="S64" s="16">
        <v>4</v>
      </c>
      <c r="T64" s="16">
        <v>0</v>
      </c>
      <c r="U64" s="16">
        <v>2</v>
      </c>
      <c r="V64" s="16">
        <v>0</v>
      </c>
      <c r="W64" s="16">
        <v>0</v>
      </c>
      <c r="X64" s="16">
        <v>0</v>
      </c>
      <c r="Y64" s="16">
        <v>0</v>
      </c>
      <c r="Z64" s="16">
        <v>0</v>
      </c>
      <c r="AA64" s="16">
        <v>0</v>
      </c>
      <c r="AB64" s="16">
        <v>0</v>
      </c>
      <c r="AC64" s="16">
        <v>82</v>
      </c>
    </row>
    <row r="65" spans="1:29">
      <c r="A65" s="18" t="s">
        <v>106</v>
      </c>
      <c r="B65" s="15">
        <v>58.241799999999998</v>
      </c>
      <c r="C65" s="15">
        <v>-95.354656000000006</v>
      </c>
      <c r="D65" s="18" t="s">
        <v>35</v>
      </c>
      <c r="E65" s="18"/>
      <c r="F65" s="18">
        <v>42</v>
      </c>
      <c r="G65" s="16">
        <v>29</v>
      </c>
      <c r="H65" s="16">
        <v>0</v>
      </c>
      <c r="I65" s="16">
        <v>0</v>
      </c>
      <c r="J65" s="16">
        <v>0</v>
      </c>
      <c r="K65" s="16">
        <v>2</v>
      </c>
      <c r="L65" s="16">
        <v>0</v>
      </c>
      <c r="M65" s="16">
        <v>0</v>
      </c>
      <c r="N65" s="16">
        <v>0</v>
      </c>
      <c r="O65" s="16">
        <v>0</v>
      </c>
      <c r="P65" s="16">
        <v>0</v>
      </c>
      <c r="Q65" s="16">
        <v>5</v>
      </c>
      <c r="R65" s="16">
        <v>0</v>
      </c>
      <c r="S65" s="16">
        <v>0</v>
      </c>
      <c r="T65" s="16">
        <v>0</v>
      </c>
      <c r="U65" s="16">
        <v>0</v>
      </c>
      <c r="V65" s="16">
        <v>0</v>
      </c>
      <c r="W65" s="16">
        <v>0</v>
      </c>
      <c r="X65" s="16">
        <v>0</v>
      </c>
      <c r="Y65" s="16">
        <v>0</v>
      </c>
      <c r="Z65" s="16">
        <v>0</v>
      </c>
      <c r="AA65" s="16">
        <v>0</v>
      </c>
      <c r="AB65" s="16">
        <v>0</v>
      </c>
      <c r="AC65" s="16">
        <v>78</v>
      </c>
    </row>
    <row r="66" spans="1:29">
      <c r="A66" s="18" t="s">
        <v>107</v>
      </c>
      <c r="B66" s="15">
        <v>58.154564000000001</v>
      </c>
      <c r="C66" s="15">
        <v>-96.117418000000001</v>
      </c>
      <c r="D66" s="18" t="s">
        <v>35</v>
      </c>
      <c r="E66" s="18"/>
      <c r="F66" s="18">
        <v>48</v>
      </c>
      <c r="G66" s="16">
        <v>39</v>
      </c>
      <c r="H66" s="16">
        <v>1</v>
      </c>
      <c r="I66" s="16">
        <v>0</v>
      </c>
      <c r="J66" s="16">
        <v>0</v>
      </c>
      <c r="K66" s="16">
        <v>2</v>
      </c>
      <c r="L66" s="16">
        <v>0</v>
      </c>
      <c r="M66" s="16">
        <v>0</v>
      </c>
      <c r="N66" s="16">
        <v>0</v>
      </c>
      <c r="O66" s="16">
        <v>0</v>
      </c>
      <c r="P66" s="16">
        <v>0</v>
      </c>
      <c r="Q66" s="16">
        <v>3</v>
      </c>
      <c r="R66" s="16">
        <v>0</v>
      </c>
      <c r="S66" s="16">
        <v>3</v>
      </c>
      <c r="T66" s="16">
        <v>0</v>
      </c>
      <c r="U66" s="16">
        <v>0</v>
      </c>
      <c r="V66" s="16">
        <v>0</v>
      </c>
      <c r="W66" s="16">
        <v>2</v>
      </c>
      <c r="X66" s="16">
        <v>0</v>
      </c>
      <c r="Y66" s="16">
        <v>0</v>
      </c>
      <c r="Z66" s="16">
        <v>0</v>
      </c>
      <c r="AA66" s="16">
        <v>1</v>
      </c>
      <c r="AB66" s="16">
        <v>1</v>
      </c>
      <c r="AC66" s="16">
        <v>100</v>
      </c>
    </row>
    <row r="67" spans="1:29">
      <c r="A67" s="18" t="s">
        <v>108</v>
      </c>
      <c r="B67" s="15">
        <v>58.123826000000001</v>
      </c>
      <c r="C67" s="15">
        <v>-96.378206000000006</v>
      </c>
      <c r="D67" s="18" t="s">
        <v>109</v>
      </c>
      <c r="E67" s="18"/>
      <c r="F67" s="18">
        <v>33</v>
      </c>
      <c r="G67" s="16">
        <v>44</v>
      </c>
      <c r="H67" s="16">
        <v>0</v>
      </c>
      <c r="I67" s="16">
        <v>0</v>
      </c>
      <c r="J67" s="16">
        <v>0</v>
      </c>
      <c r="K67" s="16">
        <v>0</v>
      </c>
      <c r="L67" s="16">
        <v>1</v>
      </c>
      <c r="M67" s="16">
        <v>0</v>
      </c>
      <c r="N67" s="16">
        <v>0</v>
      </c>
      <c r="O67" s="16">
        <v>0</v>
      </c>
      <c r="P67" s="16">
        <v>0</v>
      </c>
      <c r="Q67" s="16">
        <v>10</v>
      </c>
      <c r="R67" s="16">
        <v>0</v>
      </c>
      <c r="S67" s="16">
        <v>1</v>
      </c>
      <c r="T67" s="16">
        <v>0</v>
      </c>
      <c r="U67" s="16">
        <v>0</v>
      </c>
      <c r="V67" s="16">
        <v>0</v>
      </c>
      <c r="W67" s="16">
        <v>3</v>
      </c>
      <c r="X67" s="16">
        <v>0</v>
      </c>
      <c r="Y67" s="16">
        <v>0</v>
      </c>
      <c r="Z67" s="16">
        <v>0</v>
      </c>
      <c r="AA67" s="16">
        <v>0</v>
      </c>
      <c r="AB67" s="16">
        <v>1</v>
      </c>
      <c r="AC67" s="16">
        <v>93</v>
      </c>
    </row>
    <row r="68" spans="1:29">
      <c r="A68" s="18" t="s">
        <v>110</v>
      </c>
      <c r="B68" s="15">
        <v>58.287081999999998</v>
      </c>
      <c r="C68" s="15">
        <v>-96.639077</v>
      </c>
      <c r="D68" s="18" t="s">
        <v>35</v>
      </c>
      <c r="E68" s="18"/>
      <c r="F68" s="18">
        <v>56</v>
      </c>
      <c r="G68" s="16">
        <v>8</v>
      </c>
      <c r="H68" s="16">
        <v>0</v>
      </c>
      <c r="I68" s="16">
        <v>0</v>
      </c>
      <c r="J68" s="16">
        <v>0</v>
      </c>
      <c r="K68" s="16">
        <v>0</v>
      </c>
      <c r="L68" s="16">
        <v>0</v>
      </c>
      <c r="M68" s="16">
        <v>0</v>
      </c>
      <c r="N68" s="16">
        <v>0</v>
      </c>
      <c r="O68" s="16">
        <v>0</v>
      </c>
      <c r="P68" s="16">
        <v>0</v>
      </c>
      <c r="Q68" s="16">
        <v>16</v>
      </c>
      <c r="R68" s="16">
        <v>0</v>
      </c>
      <c r="S68" s="16">
        <v>0</v>
      </c>
      <c r="T68" s="16">
        <v>0</v>
      </c>
      <c r="U68" s="16">
        <v>0</v>
      </c>
      <c r="V68" s="16">
        <v>0</v>
      </c>
      <c r="W68" s="16">
        <v>2</v>
      </c>
      <c r="X68" s="16">
        <v>0</v>
      </c>
      <c r="Y68" s="16">
        <v>0</v>
      </c>
      <c r="Z68" s="16">
        <v>0</v>
      </c>
      <c r="AA68" s="16">
        <v>0</v>
      </c>
      <c r="AB68" s="16">
        <v>0</v>
      </c>
      <c r="AC68" s="16">
        <v>82</v>
      </c>
    </row>
    <row r="69" spans="1:29">
      <c r="A69" s="18" t="s">
        <v>111</v>
      </c>
      <c r="B69" s="15">
        <v>58.330692999999997</v>
      </c>
      <c r="C69" s="15">
        <v>-95.945497000000003</v>
      </c>
      <c r="D69" s="18" t="s">
        <v>35</v>
      </c>
      <c r="E69" s="18"/>
      <c r="F69" s="18">
        <v>40</v>
      </c>
      <c r="G69" s="16">
        <v>49</v>
      </c>
      <c r="H69" s="16">
        <v>0</v>
      </c>
      <c r="I69" s="16">
        <v>0</v>
      </c>
      <c r="J69" s="16">
        <v>0</v>
      </c>
      <c r="K69" s="16">
        <v>0</v>
      </c>
      <c r="L69" s="16">
        <v>0</v>
      </c>
      <c r="M69" s="16">
        <v>0</v>
      </c>
      <c r="N69" s="16">
        <v>0</v>
      </c>
      <c r="O69" s="16">
        <v>0</v>
      </c>
      <c r="P69" s="16">
        <v>2</v>
      </c>
      <c r="Q69" s="16">
        <v>8</v>
      </c>
      <c r="R69" s="16">
        <v>0</v>
      </c>
      <c r="S69" s="16">
        <v>0</v>
      </c>
      <c r="T69" s="16">
        <v>0</v>
      </c>
      <c r="U69" s="16">
        <v>0</v>
      </c>
      <c r="V69" s="16">
        <v>0</v>
      </c>
      <c r="W69" s="16">
        <v>1</v>
      </c>
      <c r="X69" s="16">
        <v>0</v>
      </c>
      <c r="Y69" s="16">
        <v>0</v>
      </c>
      <c r="Z69" s="16">
        <v>0</v>
      </c>
      <c r="AA69" s="16">
        <v>0</v>
      </c>
      <c r="AB69" s="16">
        <v>0</v>
      </c>
      <c r="AC69" s="16">
        <v>100</v>
      </c>
    </row>
    <row r="70" spans="1:29">
      <c r="A70" s="18" t="s">
        <v>112</v>
      </c>
      <c r="B70" s="15">
        <v>58.215955000000001</v>
      </c>
      <c r="C70" s="15">
        <v>-95.970642999999995</v>
      </c>
      <c r="D70" s="18" t="s">
        <v>35</v>
      </c>
      <c r="E70" s="18"/>
      <c r="F70" s="18">
        <v>49</v>
      </c>
      <c r="G70" s="16">
        <v>45</v>
      </c>
      <c r="H70" s="16">
        <v>0</v>
      </c>
      <c r="I70" s="16">
        <v>0</v>
      </c>
      <c r="J70" s="16">
        <v>0</v>
      </c>
      <c r="K70" s="16">
        <v>0</v>
      </c>
      <c r="L70" s="16">
        <v>0</v>
      </c>
      <c r="M70" s="16">
        <v>0</v>
      </c>
      <c r="N70" s="16">
        <v>0</v>
      </c>
      <c r="O70" s="16">
        <v>0</v>
      </c>
      <c r="P70" s="16">
        <v>0</v>
      </c>
      <c r="Q70" s="16">
        <v>6</v>
      </c>
      <c r="R70" s="16">
        <v>0</v>
      </c>
      <c r="S70" s="16">
        <v>0</v>
      </c>
      <c r="T70" s="16">
        <v>0</v>
      </c>
      <c r="U70" s="16">
        <v>0</v>
      </c>
      <c r="V70" s="16">
        <v>0</v>
      </c>
      <c r="W70" s="16">
        <v>1</v>
      </c>
      <c r="X70" s="16">
        <v>0</v>
      </c>
      <c r="Y70" s="16">
        <v>0</v>
      </c>
      <c r="Z70" s="16">
        <v>0</v>
      </c>
      <c r="AA70" s="16">
        <v>0</v>
      </c>
      <c r="AB70" s="16">
        <v>1</v>
      </c>
      <c r="AC70" s="16">
        <v>102</v>
      </c>
    </row>
    <row r="71" spans="1:29">
      <c r="A71" s="18" t="s">
        <v>113</v>
      </c>
      <c r="B71" s="15">
        <v>58.452576999999998</v>
      </c>
      <c r="C71" s="15">
        <v>-96.069091999999998</v>
      </c>
      <c r="D71" s="18" t="s">
        <v>35</v>
      </c>
      <c r="E71" s="18"/>
      <c r="F71" s="18">
        <v>115</v>
      </c>
      <c r="G71" s="16">
        <v>0</v>
      </c>
      <c r="H71" s="16">
        <v>0</v>
      </c>
      <c r="I71" s="16">
        <v>0</v>
      </c>
      <c r="J71" s="16">
        <v>0</v>
      </c>
      <c r="K71" s="16">
        <v>1</v>
      </c>
      <c r="L71" s="16">
        <v>0</v>
      </c>
      <c r="M71" s="16">
        <v>1</v>
      </c>
      <c r="N71" s="16">
        <v>0</v>
      </c>
      <c r="O71" s="16">
        <v>0</v>
      </c>
      <c r="P71" s="16">
        <v>4</v>
      </c>
      <c r="Q71" s="16">
        <v>2</v>
      </c>
      <c r="R71" s="16">
        <v>0</v>
      </c>
      <c r="S71" s="16">
        <v>1</v>
      </c>
      <c r="T71" s="16">
        <v>0</v>
      </c>
      <c r="U71" s="16">
        <v>1</v>
      </c>
      <c r="V71" s="16">
        <v>0</v>
      </c>
      <c r="W71" s="16">
        <v>2</v>
      </c>
      <c r="X71" s="16">
        <v>0</v>
      </c>
      <c r="Y71" s="16">
        <v>0</v>
      </c>
      <c r="Z71" s="16">
        <v>0</v>
      </c>
      <c r="AA71" s="16">
        <v>0</v>
      </c>
      <c r="AB71" s="16">
        <v>0</v>
      </c>
      <c r="AC71" s="16">
        <v>127</v>
      </c>
    </row>
    <row r="72" spans="1:29">
      <c r="A72" s="18" t="s">
        <v>114</v>
      </c>
      <c r="B72" s="15">
        <v>58.546672000000001</v>
      </c>
      <c r="C72" s="15">
        <v>-95.544345000000007</v>
      </c>
      <c r="D72" s="18" t="s">
        <v>35</v>
      </c>
      <c r="E72" s="18"/>
      <c r="F72" s="18">
        <v>36</v>
      </c>
      <c r="G72" s="16">
        <v>63</v>
      </c>
      <c r="H72" s="16">
        <v>0</v>
      </c>
      <c r="I72" s="16">
        <v>0</v>
      </c>
      <c r="J72" s="16">
        <v>0</v>
      </c>
      <c r="K72" s="16">
        <v>0</v>
      </c>
      <c r="L72" s="16">
        <v>1</v>
      </c>
      <c r="M72" s="16">
        <v>0</v>
      </c>
      <c r="N72" s="16">
        <v>0</v>
      </c>
      <c r="O72" s="16">
        <v>0</v>
      </c>
      <c r="P72" s="16">
        <v>9</v>
      </c>
      <c r="Q72" s="16">
        <v>7</v>
      </c>
      <c r="R72" s="16">
        <v>0</v>
      </c>
      <c r="S72" s="16">
        <v>1</v>
      </c>
      <c r="T72" s="16">
        <v>0</v>
      </c>
      <c r="U72" s="16">
        <v>0</v>
      </c>
      <c r="V72" s="16">
        <v>0</v>
      </c>
      <c r="W72" s="16">
        <v>0</v>
      </c>
      <c r="X72" s="16">
        <v>0</v>
      </c>
      <c r="Y72" s="16">
        <v>0</v>
      </c>
      <c r="Z72" s="16">
        <v>0</v>
      </c>
      <c r="AA72" s="16">
        <v>0</v>
      </c>
      <c r="AB72" s="16">
        <v>0</v>
      </c>
      <c r="AC72" s="16">
        <v>117</v>
      </c>
    </row>
    <row r="73" spans="1:29">
      <c r="A73" s="18" t="s">
        <v>115</v>
      </c>
      <c r="B73" s="20">
        <v>58.126297999999998</v>
      </c>
      <c r="C73" s="20">
        <v>-96.583303000000001</v>
      </c>
      <c r="D73" s="18" t="s">
        <v>35</v>
      </c>
      <c r="E73" s="18"/>
      <c r="F73" s="18">
        <v>12</v>
      </c>
      <c r="G73" s="16">
        <v>5</v>
      </c>
      <c r="H73" s="16">
        <v>0</v>
      </c>
      <c r="I73" s="16">
        <v>0</v>
      </c>
      <c r="J73" s="16">
        <v>0</v>
      </c>
      <c r="K73" s="16">
        <v>0</v>
      </c>
      <c r="L73" s="16">
        <v>0</v>
      </c>
      <c r="M73" s="16">
        <v>0</v>
      </c>
      <c r="N73" s="16">
        <v>0</v>
      </c>
      <c r="O73" s="16">
        <v>1</v>
      </c>
      <c r="P73" s="16">
        <v>0</v>
      </c>
      <c r="Q73" s="16">
        <v>1</v>
      </c>
      <c r="R73" s="16">
        <v>0</v>
      </c>
      <c r="S73" s="16">
        <v>3</v>
      </c>
      <c r="T73" s="16">
        <v>0</v>
      </c>
      <c r="U73" s="16">
        <v>0</v>
      </c>
      <c r="V73" s="16">
        <v>0</v>
      </c>
      <c r="W73" s="16">
        <v>2</v>
      </c>
      <c r="X73" s="16">
        <v>0</v>
      </c>
      <c r="Y73" s="16">
        <v>0</v>
      </c>
      <c r="Z73" s="16">
        <v>0</v>
      </c>
      <c r="AA73" s="16">
        <v>0</v>
      </c>
      <c r="AB73" s="16">
        <v>0</v>
      </c>
      <c r="AC73" s="16">
        <v>24</v>
      </c>
    </row>
    <row r="74" spans="1:29">
      <c r="A74" s="18" t="s">
        <v>116</v>
      </c>
      <c r="B74" s="15">
        <v>58.118237000000001</v>
      </c>
      <c r="C74" s="15">
        <v>-96.089478</v>
      </c>
      <c r="D74" s="18" t="s">
        <v>35</v>
      </c>
      <c r="E74" s="18"/>
      <c r="F74" s="18">
        <v>51</v>
      </c>
      <c r="G74" s="16">
        <v>30</v>
      </c>
      <c r="H74" s="16">
        <v>0</v>
      </c>
      <c r="I74" s="16">
        <v>0</v>
      </c>
      <c r="J74" s="16">
        <v>0</v>
      </c>
      <c r="K74" s="16">
        <v>1</v>
      </c>
      <c r="L74" s="16">
        <v>0</v>
      </c>
      <c r="M74" s="16">
        <v>1</v>
      </c>
      <c r="N74" s="16">
        <v>0</v>
      </c>
      <c r="O74" s="16">
        <v>0</v>
      </c>
      <c r="P74" s="16">
        <v>0</v>
      </c>
      <c r="Q74" s="16">
        <v>18</v>
      </c>
      <c r="R74" s="16">
        <v>0</v>
      </c>
      <c r="S74" s="16">
        <v>7</v>
      </c>
      <c r="T74" s="16">
        <v>0</v>
      </c>
      <c r="U74" s="16">
        <v>0</v>
      </c>
      <c r="V74" s="16">
        <v>0</v>
      </c>
      <c r="W74" s="16">
        <v>0</v>
      </c>
      <c r="X74" s="16">
        <v>0</v>
      </c>
      <c r="Y74" s="16">
        <v>0</v>
      </c>
      <c r="Z74" s="16">
        <v>0</v>
      </c>
      <c r="AA74" s="16">
        <v>0</v>
      </c>
      <c r="AB74" s="16">
        <v>1</v>
      </c>
      <c r="AC74" s="16">
        <v>109</v>
      </c>
    </row>
    <row r="75" spans="1:29">
      <c r="A75" s="18" t="s">
        <v>117</v>
      </c>
      <c r="B75" s="15">
        <v>58.118544999999997</v>
      </c>
      <c r="C75" s="15">
        <v>-95.527647000000002</v>
      </c>
      <c r="D75" s="18" t="s">
        <v>35</v>
      </c>
      <c r="E75" s="18"/>
      <c r="F75" s="18">
        <v>41</v>
      </c>
      <c r="G75" s="16">
        <v>25</v>
      </c>
      <c r="H75" s="16">
        <v>0</v>
      </c>
      <c r="I75" s="16">
        <v>0</v>
      </c>
      <c r="J75" s="16">
        <v>0</v>
      </c>
      <c r="K75" s="16">
        <v>0</v>
      </c>
      <c r="L75" s="16">
        <v>0</v>
      </c>
      <c r="M75" s="16">
        <v>0</v>
      </c>
      <c r="N75" s="16">
        <v>0</v>
      </c>
      <c r="O75" s="16">
        <v>4</v>
      </c>
      <c r="P75" s="16">
        <v>0</v>
      </c>
      <c r="Q75" s="16">
        <v>2</v>
      </c>
      <c r="R75" s="16">
        <v>0</v>
      </c>
      <c r="S75" s="16">
        <v>0</v>
      </c>
      <c r="T75" s="16">
        <v>0</v>
      </c>
      <c r="U75" s="16">
        <v>0</v>
      </c>
      <c r="V75" s="16">
        <v>0</v>
      </c>
      <c r="W75" s="16">
        <v>0</v>
      </c>
      <c r="X75" s="16">
        <v>3</v>
      </c>
      <c r="Y75" s="16">
        <v>0</v>
      </c>
      <c r="Z75" s="16">
        <v>0</v>
      </c>
      <c r="AA75" s="16">
        <v>0</v>
      </c>
      <c r="AB75" s="16">
        <v>0</v>
      </c>
      <c r="AC75" s="16">
        <v>75</v>
      </c>
    </row>
    <row r="76" spans="1:29">
      <c r="A76" s="18" t="s">
        <v>118</v>
      </c>
      <c r="B76" s="15">
        <v>58.511164000000001</v>
      </c>
      <c r="C76" s="15">
        <v>-96.116972000000004</v>
      </c>
      <c r="D76" s="18" t="s">
        <v>35</v>
      </c>
      <c r="E76" s="18"/>
      <c r="F76" s="18">
        <v>5</v>
      </c>
      <c r="G76" s="16">
        <v>2</v>
      </c>
      <c r="H76" s="16">
        <v>0</v>
      </c>
      <c r="I76" s="16">
        <v>0</v>
      </c>
      <c r="J76" s="16">
        <v>0</v>
      </c>
      <c r="K76" s="16">
        <v>0</v>
      </c>
      <c r="L76" s="16">
        <v>0</v>
      </c>
      <c r="M76" s="16">
        <v>6</v>
      </c>
      <c r="N76" s="16">
        <v>0</v>
      </c>
      <c r="O76" s="16">
        <v>0</v>
      </c>
      <c r="P76" s="16">
        <v>2</v>
      </c>
      <c r="Q76" s="16">
        <v>0</v>
      </c>
      <c r="R76" s="16">
        <v>0</v>
      </c>
      <c r="S76" s="16">
        <v>0</v>
      </c>
      <c r="T76" s="16">
        <v>0</v>
      </c>
      <c r="U76" s="16">
        <v>0</v>
      </c>
      <c r="V76" s="16">
        <v>0</v>
      </c>
      <c r="W76" s="16">
        <v>0</v>
      </c>
      <c r="X76" s="16">
        <v>0</v>
      </c>
      <c r="Y76" s="16">
        <v>0</v>
      </c>
      <c r="Z76" s="16">
        <v>0</v>
      </c>
      <c r="AA76" s="16">
        <v>0</v>
      </c>
      <c r="AB76" s="16">
        <v>0</v>
      </c>
      <c r="AC76" s="16">
        <v>15</v>
      </c>
    </row>
    <row r="77" spans="1:29">
      <c r="A77" s="18" t="s">
        <v>119</v>
      </c>
      <c r="B77" s="15">
        <v>58.581280999999997</v>
      </c>
      <c r="C77" s="15">
        <v>-95.324873999999994</v>
      </c>
      <c r="D77" s="18" t="s">
        <v>35</v>
      </c>
      <c r="E77" s="18"/>
      <c r="F77" s="18">
        <v>64</v>
      </c>
      <c r="G77" s="16">
        <v>9</v>
      </c>
      <c r="H77" s="16">
        <v>0</v>
      </c>
      <c r="I77" s="16">
        <v>0</v>
      </c>
      <c r="J77" s="16">
        <v>0</v>
      </c>
      <c r="K77" s="16">
        <v>1</v>
      </c>
      <c r="L77" s="16">
        <v>1</v>
      </c>
      <c r="M77" s="16">
        <v>0</v>
      </c>
      <c r="N77" s="16">
        <v>0</v>
      </c>
      <c r="O77" s="16">
        <v>0</v>
      </c>
      <c r="P77" s="16">
        <v>1</v>
      </c>
      <c r="Q77" s="16">
        <v>0</v>
      </c>
      <c r="R77" s="16">
        <v>0</v>
      </c>
      <c r="S77" s="16">
        <v>2</v>
      </c>
      <c r="T77" s="16">
        <v>0</v>
      </c>
      <c r="U77" s="16">
        <v>0</v>
      </c>
      <c r="V77" s="16">
        <v>0</v>
      </c>
      <c r="W77" s="16">
        <v>0</v>
      </c>
      <c r="X77" s="16">
        <v>0</v>
      </c>
      <c r="Y77" s="16">
        <v>0</v>
      </c>
      <c r="Z77" s="16">
        <v>0</v>
      </c>
      <c r="AA77" s="16">
        <v>0</v>
      </c>
      <c r="AB77" s="16">
        <v>0</v>
      </c>
      <c r="AC77" s="16">
        <v>78</v>
      </c>
    </row>
    <row r="78" spans="1:29">
      <c r="A78" s="18" t="s">
        <v>120</v>
      </c>
      <c r="B78" s="15">
        <v>58.443299000000003</v>
      </c>
      <c r="C78" s="15">
        <v>-96.318079999999995</v>
      </c>
      <c r="D78" s="18" t="s">
        <v>35</v>
      </c>
      <c r="E78" s="18"/>
      <c r="F78" s="18">
        <v>80</v>
      </c>
      <c r="G78" s="16">
        <v>7</v>
      </c>
      <c r="H78" s="16">
        <v>0</v>
      </c>
      <c r="I78" s="16">
        <v>0</v>
      </c>
      <c r="J78" s="16">
        <v>0</v>
      </c>
      <c r="K78" s="16">
        <v>3</v>
      </c>
      <c r="L78" s="16">
        <v>2</v>
      </c>
      <c r="M78" s="16">
        <v>2</v>
      </c>
      <c r="N78" s="16">
        <v>0</v>
      </c>
      <c r="O78" s="16">
        <v>0</v>
      </c>
      <c r="P78" s="16">
        <v>6</v>
      </c>
      <c r="Q78" s="16">
        <v>0</v>
      </c>
      <c r="R78" s="16">
        <v>0</v>
      </c>
      <c r="S78" s="16">
        <v>3</v>
      </c>
      <c r="T78" s="16">
        <v>0</v>
      </c>
      <c r="U78" s="16">
        <v>0</v>
      </c>
      <c r="V78" s="16">
        <v>0</v>
      </c>
      <c r="W78" s="16">
        <v>6</v>
      </c>
      <c r="X78" s="16">
        <v>0</v>
      </c>
      <c r="Y78" s="16">
        <v>0</v>
      </c>
      <c r="Z78" s="16">
        <v>0</v>
      </c>
      <c r="AA78" s="16">
        <v>0</v>
      </c>
      <c r="AB78" s="16">
        <v>0</v>
      </c>
      <c r="AC78" s="16">
        <v>109</v>
      </c>
    </row>
    <row r="79" spans="1:29">
      <c r="A79" s="18" t="s">
        <v>121</v>
      </c>
      <c r="B79" s="15">
        <v>58.469014999999999</v>
      </c>
      <c r="C79" s="15">
        <v>-96.405353000000005</v>
      </c>
      <c r="D79" s="18" t="s">
        <v>35</v>
      </c>
      <c r="E79" s="18"/>
      <c r="F79" s="18">
        <v>61</v>
      </c>
      <c r="G79" s="16">
        <v>6</v>
      </c>
      <c r="H79" s="16">
        <v>0</v>
      </c>
      <c r="I79" s="16">
        <v>0</v>
      </c>
      <c r="J79" s="16">
        <v>0</v>
      </c>
      <c r="K79" s="16">
        <v>0</v>
      </c>
      <c r="L79" s="16">
        <v>1</v>
      </c>
      <c r="M79" s="16">
        <v>0</v>
      </c>
      <c r="N79" s="16">
        <v>0</v>
      </c>
      <c r="O79" s="16">
        <v>11</v>
      </c>
      <c r="P79" s="16">
        <v>8</v>
      </c>
      <c r="Q79" s="16">
        <v>1</v>
      </c>
      <c r="R79" s="16">
        <v>0</v>
      </c>
      <c r="S79" s="16">
        <v>1</v>
      </c>
      <c r="T79" s="16">
        <v>0</v>
      </c>
      <c r="U79" s="16">
        <v>0</v>
      </c>
      <c r="V79" s="16">
        <v>0</v>
      </c>
      <c r="W79" s="16">
        <v>0</v>
      </c>
      <c r="X79" s="16">
        <v>0</v>
      </c>
      <c r="Y79" s="16">
        <v>0</v>
      </c>
      <c r="Z79" s="16">
        <v>0</v>
      </c>
      <c r="AA79" s="16">
        <v>0</v>
      </c>
      <c r="AB79" s="16">
        <v>0</v>
      </c>
      <c r="AC79" s="16">
        <v>89</v>
      </c>
    </row>
    <row r="80" spans="1:29">
      <c r="A80" s="18" t="s">
        <v>122</v>
      </c>
      <c r="B80" s="15">
        <v>58.429650000000002</v>
      </c>
      <c r="C80" s="15">
        <v>-95.381401999999994</v>
      </c>
      <c r="D80" s="18" t="s">
        <v>35</v>
      </c>
      <c r="E80" s="18"/>
      <c r="F80" s="18">
        <v>64</v>
      </c>
      <c r="G80" s="16">
        <v>13</v>
      </c>
      <c r="H80" s="16">
        <v>0</v>
      </c>
      <c r="I80" s="16">
        <v>0</v>
      </c>
      <c r="J80" s="16">
        <v>0</v>
      </c>
      <c r="K80" s="16">
        <v>1</v>
      </c>
      <c r="L80" s="16">
        <v>0</v>
      </c>
      <c r="M80" s="16">
        <v>0</v>
      </c>
      <c r="N80" s="16">
        <v>0</v>
      </c>
      <c r="O80" s="16">
        <v>0</v>
      </c>
      <c r="P80" s="16">
        <v>0</v>
      </c>
      <c r="Q80" s="16">
        <v>0</v>
      </c>
      <c r="R80" s="16">
        <v>0</v>
      </c>
      <c r="S80" s="16">
        <v>0</v>
      </c>
      <c r="T80" s="16">
        <v>0</v>
      </c>
      <c r="U80" s="16">
        <v>0</v>
      </c>
      <c r="V80" s="16">
        <v>0</v>
      </c>
      <c r="W80" s="16">
        <v>1</v>
      </c>
      <c r="X80" s="16">
        <v>0</v>
      </c>
      <c r="Y80" s="16">
        <v>0</v>
      </c>
      <c r="Z80" s="16">
        <v>0</v>
      </c>
      <c r="AA80" s="16">
        <v>0</v>
      </c>
      <c r="AB80" s="16">
        <v>0</v>
      </c>
      <c r="AC80" s="16">
        <v>79</v>
      </c>
    </row>
    <row r="81" spans="1:29">
      <c r="A81" s="18" t="s">
        <v>123</v>
      </c>
      <c r="B81" s="15">
        <v>58.279781999999997</v>
      </c>
      <c r="C81" s="15">
        <v>-95.130852000000004</v>
      </c>
      <c r="D81" s="18" t="s">
        <v>35</v>
      </c>
      <c r="E81" s="18"/>
      <c r="F81" s="18">
        <v>13</v>
      </c>
      <c r="G81" s="16">
        <v>46</v>
      </c>
      <c r="H81" s="16">
        <v>0</v>
      </c>
      <c r="I81" s="16">
        <v>0</v>
      </c>
      <c r="J81" s="16">
        <v>0</v>
      </c>
      <c r="K81" s="16">
        <v>0</v>
      </c>
      <c r="L81" s="16">
        <v>1</v>
      </c>
      <c r="M81" s="16">
        <v>0</v>
      </c>
      <c r="N81" s="16">
        <v>0</v>
      </c>
      <c r="O81" s="16">
        <v>0</v>
      </c>
      <c r="P81" s="16">
        <v>0</v>
      </c>
      <c r="Q81" s="16">
        <v>0</v>
      </c>
      <c r="R81" s="16">
        <v>0</v>
      </c>
      <c r="S81" s="16">
        <v>0</v>
      </c>
      <c r="T81" s="16">
        <v>0</v>
      </c>
      <c r="U81" s="16">
        <v>0</v>
      </c>
      <c r="V81" s="16">
        <v>0</v>
      </c>
      <c r="W81" s="16">
        <v>0</v>
      </c>
      <c r="X81" s="16">
        <v>0</v>
      </c>
      <c r="Y81" s="16">
        <v>0</v>
      </c>
      <c r="Z81" s="16">
        <v>0</v>
      </c>
      <c r="AA81" s="16">
        <v>0</v>
      </c>
      <c r="AB81" s="16">
        <v>0</v>
      </c>
      <c r="AC81" s="16">
        <v>60</v>
      </c>
    </row>
    <row r="82" spans="1:29">
      <c r="A82" s="18" t="s">
        <v>124</v>
      </c>
      <c r="B82" s="15">
        <v>58.322111999999997</v>
      </c>
      <c r="C82" s="15">
        <v>-95.497517999999999</v>
      </c>
      <c r="D82" s="18" t="s">
        <v>35</v>
      </c>
      <c r="E82" s="18"/>
      <c r="F82" s="18">
        <v>50</v>
      </c>
      <c r="G82" s="16">
        <v>14</v>
      </c>
      <c r="H82" s="16">
        <v>0</v>
      </c>
      <c r="I82" s="16">
        <v>0</v>
      </c>
      <c r="J82" s="16">
        <v>0</v>
      </c>
      <c r="K82" s="16">
        <v>3</v>
      </c>
      <c r="L82" s="16">
        <v>0</v>
      </c>
      <c r="M82" s="16">
        <v>0</v>
      </c>
      <c r="N82" s="16">
        <v>0</v>
      </c>
      <c r="O82" s="16">
        <v>5</v>
      </c>
      <c r="P82" s="16">
        <v>1</v>
      </c>
      <c r="Q82" s="16">
        <v>2</v>
      </c>
      <c r="R82" s="16">
        <v>0</v>
      </c>
      <c r="S82" s="16">
        <v>5</v>
      </c>
      <c r="T82" s="16">
        <v>0</v>
      </c>
      <c r="U82" s="16">
        <v>0</v>
      </c>
      <c r="V82" s="16">
        <v>0</v>
      </c>
      <c r="W82" s="16">
        <v>0</v>
      </c>
      <c r="X82" s="16">
        <v>0</v>
      </c>
      <c r="Y82" s="16">
        <v>0</v>
      </c>
      <c r="Z82" s="16">
        <v>0</v>
      </c>
      <c r="AA82" s="16">
        <v>0</v>
      </c>
      <c r="AB82" s="16">
        <v>0</v>
      </c>
      <c r="AC82" s="16">
        <v>80</v>
      </c>
    </row>
    <row r="83" spans="1:29">
      <c r="A83" s="18" t="s">
        <v>125</v>
      </c>
      <c r="B83" s="15">
        <v>57.977156000000001</v>
      </c>
      <c r="C83" s="15">
        <v>-94.864448999999993</v>
      </c>
      <c r="D83" s="18" t="s">
        <v>35</v>
      </c>
      <c r="E83" s="18"/>
      <c r="F83" s="18">
        <v>30</v>
      </c>
      <c r="G83" s="16">
        <v>11</v>
      </c>
      <c r="H83" s="16">
        <v>0</v>
      </c>
      <c r="I83" s="16">
        <v>0</v>
      </c>
      <c r="J83" s="16">
        <v>0</v>
      </c>
      <c r="K83" s="16">
        <v>0</v>
      </c>
      <c r="L83" s="16">
        <v>0</v>
      </c>
      <c r="M83" s="16">
        <v>0</v>
      </c>
      <c r="N83" s="16">
        <v>0</v>
      </c>
      <c r="O83" s="16">
        <v>0</v>
      </c>
      <c r="P83" s="16">
        <v>2</v>
      </c>
      <c r="Q83" s="16">
        <v>0</v>
      </c>
      <c r="R83" s="16">
        <v>0</v>
      </c>
      <c r="S83" s="16">
        <v>2</v>
      </c>
      <c r="T83" s="16">
        <v>0</v>
      </c>
      <c r="U83" s="16">
        <v>0</v>
      </c>
      <c r="V83" s="16">
        <v>0</v>
      </c>
      <c r="W83" s="16">
        <v>0</v>
      </c>
      <c r="X83" s="16">
        <v>0</v>
      </c>
      <c r="Y83" s="16">
        <v>0</v>
      </c>
      <c r="Z83" s="16">
        <v>0</v>
      </c>
      <c r="AA83" s="16">
        <v>0</v>
      </c>
      <c r="AB83" s="16">
        <v>0</v>
      </c>
      <c r="AC83" s="16">
        <v>45</v>
      </c>
    </row>
    <row r="84" spans="1:29">
      <c r="A84" s="18" t="s">
        <v>126</v>
      </c>
      <c r="B84" s="15">
        <v>58.107508000000003</v>
      </c>
      <c r="C84" s="15">
        <v>-95.932146000000003</v>
      </c>
      <c r="D84" s="18" t="s">
        <v>35</v>
      </c>
      <c r="E84" s="18"/>
      <c r="F84" s="18">
        <v>74</v>
      </c>
      <c r="G84" s="16">
        <v>5</v>
      </c>
      <c r="H84" s="16">
        <v>0</v>
      </c>
      <c r="I84" s="16">
        <v>0</v>
      </c>
      <c r="J84" s="16">
        <v>0</v>
      </c>
      <c r="K84" s="16">
        <v>3</v>
      </c>
      <c r="L84" s="16">
        <v>0</v>
      </c>
      <c r="M84" s="16">
        <v>1</v>
      </c>
      <c r="N84" s="16">
        <v>0</v>
      </c>
      <c r="O84" s="16">
        <v>0</v>
      </c>
      <c r="P84" s="16">
        <v>4</v>
      </c>
      <c r="Q84" s="16">
        <v>4</v>
      </c>
      <c r="R84" s="16">
        <v>0</v>
      </c>
      <c r="S84" s="16">
        <v>6</v>
      </c>
      <c r="T84" s="16">
        <v>0</v>
      </c>
      <c r="U84" s="16">
        <v>0</v>
      </c>
      <c r="V84" s="16">
        <v>0</v>
      </c>
      <c r="W84" s="16">
        <v>0</v>
      </c>
      <c r="X84" s="16">
        <v>0</v>
      </c>
      <c r="Y84" s="16">
        <v>0</v>
      </c>
      <c r="Z84" s="16">
        <v>0</v>
      </c>
      <c r="AA84" s="16">
        <v>0</v>
      </c>
      <c r="AB84" s="16">
        <v>0</v>
      </c>
      <c r="AC84" s="16">
        <v>97</v>
      </c>
    </row>
    <row r="85" spans="1:29">
      <c r="A85" s="18" t="s">
        <v>127</v>
      </c>
      <c r="B85" s="15">
        <v>58.209499999999998</v>
      </c>
      <c r="C85" s="15">
        <v>-96.197552999999999</v>
      </c>
      <c r="D85" s="18" t="s">
        <v>35</v>
      </c>
      <c r="E85" s="18"/>
      <c r="F85" s="18">
        <v>46</v>
      </c>
      <c r="G85" s="16">
        <v>25</v>
      </c>
      <c r="H85" s="16">
        <v>1</v>
      </c>
      <c r="I85" s="16">
        <v>0</v>
      </c>
      <c r="J85" s="16">
        <v>0</v>
      </c>
      <c r="K85" s="16">
        <v>3</v>
      </c>
      <c r="L85" s="16">
        <v>1</v>
      </c>
      <c r="M85" s="16">
        <v>2</v>
      </c>
      <c r="N85" s="16">
        <v>0</v>
      </c>
      <c r="O85" s="16">
        <v>0</v>
      </c>
      <c r="P85" s="16">
        <v>1</v>
      </c>
      <c r="Q85" s="16">
        <v>3</v>
      </c>
      <c r="R85" s="16">
        <v>0</v>
      </c>
      <c r="S85" s="16">
        <v>4</v>
      </c>
      <c r="T85" s="16">
        <v>0</v>
      </c>
      <c r="U85" s="16">
        <v>0</v>
      </c>
      <c r="V85" s="16">
        <v>0</v>
      </c>
      <c r="W85" s="16">
        <v>0</v>
      </c>
      <c r="X85" s="16">
        <v>0</v>
      </c>
      <c r="Y85" s="16">
        <v>0</v>
      </c>
      <c r="Z85" s="16">
        <v>0</v>
      </c>
      <c r="AA85" s="16">
        <v>0</v>
      </c>
      <c r="AB85" s="16">
        <v>0</v>
      </c>
      <c r="AC85" s="16">
        <v>86</v>
      </c>
    </row>
    <row r="86" spans="1:29">
      <c r="A86" s="18" t="s">
        <v>128</v>
      </c>
      <c r="B86" s="15">
        <v>58.148657</v>
      </c>
      <c r="C86" s="15">
        <v>-95.203585000000004</v>
      </c>
      <c r="D86" s="18" t="s">
        <v>35</v>
      </c>
      <c r="E86" s="18"/>
      <c r="F86" s="18">
        <v>24</v>
      </c>
      <c r="G86" s="16">
        <v>7</v>
      </c>
      <c r="H86" s="16">
        <v>0</v>
      </c>
      <c r="I86" s="16">
        <v>0</v>
      </c>
      <c r="J86" s="16">
        <v>0</v>
      </c>
      <c r="K86" s="16">
        <v>0</v>
      </c>
      <c r="L86" s="16">
        <v>0</v>
      </c>
      <c r="M86" s="16">
        <v>0</v>
      </c>
      <c r="N86" s="16">
        <v>0</v>
      </c>
      <c r="O86" s="16">
        <v>0</v>
      </c>
      <c r="P86" s="16">
        <v>0</v>
      </c>
      <c r="Q86" s="16">
        <v>1</v>
      </c>
      <c r="R86" s="16">
        <v>0</v>
      </c>
      <c r="S86" s="16">
        <v>0</v>
      </c>
      <c r="T86" s="16">
        <v>0</v>
      </c>
      <c r="U86" s="16">
        <v>0</v>
      </c>
      <c r="V86" s="16">
        <v>0</v>
      </c>
      <c r="W86" s="16">
        <v>0</v>
      </c>
      <c r="X86" s="16">
        <v>0</v>
      </c>
      <c r="Y86" s="16">
        <v>0</v>
      </c>
      <c r="Z86" s="16">
        <v>0</v>
      </c>
      <c r="AA86" s="16">
        <v>0</v>
      </c>
      <c r="AB86" s="16">
        <v>0</v>
      </c>
      <c r="AC86" s="16">
        <v>32</v>
      </c>
    </row>
    <row r="87" spans="1:29">
      <c r="A87" s="18" t="s">
        <v>129</v>
      </c>
      <c r="B87" s="15">
        <v>58.358417000000003</v>
      </c>
      <c r="C87" s="15">
        <v>-97.149249999999995</v>
      </c>
      <c r="D87" s="18" t="s">
        <v>35</v>
      </c>
      <c r="E87" s="18"/>
      <c r="F87" s="18">
        <v>54</v>
      </c>
      <c r="G87" s="16">
        <v>2</v>
      </c>
      <c r="H87" s="16">
        <v>0</v>
      </c>
      <c r="I87" s="16">
        <v>0</v>
      </c>
      <c r="J87" s="16">
        <v>0</v>
      </c>
      <c r="K87" s="16">
        <v>0</v>
      </c>
      <c r="L87" s="16">
        <v>2</v>
      </c>
      <c r="M87" s="16">
        <v>0</v>
      </c>
      <c r="N87" s="16">
        <v>0</v>
      </c>
      <c r="O87" s="16">
        <v>7</v>
      </c>
      <c r="P87" s="16">
        <v>0</v>
      </c>
      <c r="Q87" s="16">
        <v>0</v>
      </c>
      <c r="R87" s="16">
        <v>0</v>
      </c>
      <c r="S87" s="16">
        <v>5</v>
      </c>
      <c r="T87" s="16">
        <v>0</v>
      </c>
      <c r="U87" s="16">
        <v>0</v>
      </c>
      <c r="V87" s="16">
        <v>0</v>
      </c>
      <c r="W87" s="16">
        <v>0</v>
      </c>
      <c r="X87" s="16">
        <v>0</v>
      </c>
      <c r="Y87" s="16">
        <v>0</v>
      </c>
      <c r="Z87" s="16">
        <v>0</v>
      </c>
      <c r="AA87" s="16">
        <v>0</v>
      </c>
      <c r="AB87" s="16">
        <v>1</v>
      </c>
      <c r="AC87" s="16">
        <v>71</v>
      </c>
    </row>
    <row r="88" spans="1:29">
      <c r="A88" s="18" t="s">
        <v>130</v>
      </c>
      <c r="B88" s="15">
        <v>58.155107999999998</v>
      </c>
      <c r="C88" s="15">
        <v>-96.092890999999995</v>
      </c>
      <c r="D88" s="18" t="s">
        <v>35</v>
      </c>
      <c r="E88" s="18"/>
      <c r="F88" s="18">
        <v>38</v>
      </c>
      <c r="G88" s="16">
        <v>29</v>
      </c>
      <c r="H88" s="16">
        <v>0</v>
      </c>
      <c r="I88" s="16">
        <v>0</v>
      </c>
      <c r="J88" s="16">
        <v>0</v>
      </c>
      <c r="K88" s="16">
        <v>0</v>
      </c>
      <c r="L88" s="16">
        <v>0</v>
      </c>
      <c r="M88" s="16">
        <v>0</v>
      </c>
      <c r="N88" s="16">
        <v>0</v>
      </c>
      <c r="O88" s="16">
        <v>0</v>
      </c>
      <c r="P88" s="16">
        <v>0</v>
      </c>
      <c r="Q88" s="16">
        <v>6</v>
      </c>
      <c r="R88" s="16">
        <v>0</v>
      </c>
      <c r="S88" s="16">
        <v>0</v>
      </c>
      <c r="T88" s="16">
        <v>0</v>
      </c>
      <c r="U88" s="16">
        <v>0</v>
      </c>
      <c r="V88" s="16">
        <v>0</v>
      </c>
      <c r="W88" s="16">
        <v>0</v>
      </c>
      <c r="X88" s="16">
        <v>1</v>
      </c>
      <c r="Y88" s="16">
        <v>0</v>
      </c>
      <c r="Z88" s="16">
        <v>0</v>
      </c>
      <c r="AA88" s="16">
        <v>0</v>
      </c>
      <c r="AB88" s="16">
        <v>0</v>
      </c>
      <c r="AC88" s="16">
        <v>74</v>
      </c>
    </row>
    <row r="89" spans="1:29">
      <c r="A89" s="18" t="s">
        <v>131</v>
      </c>
      <c r="B89" s="15">
        <v>58.466765000000002</v>
      </c>
      <c r="C89" s="15">
        <v>-95.631666999999993</v>
      </c>
      <c r="D89" s="18" t="s">
        <v>35</v>
      </c>
      <c r="E89" s="18"/>
      <c r="F89" s="18">
        <v>26</v>
      </c>
      <c r="G89" s="16">
        <v>28</v>
      </c>
      <c r="H89" s="16">
        <v>1</v>
      </c>
      <c r="I89" s="16">
        <v>0</v>
      </c>
      <c r="J89" s="16">
        <v>0</v>
      </c>
      <c r="K89" s="16">
        <v>0</v>
      </c>
      <c r="L89" s="16">
        <v>0</v>
      </c>
      <c r="M89" s="16">
        <v>0</v>
      </c>
      <c r="N89" s="16">
        <v>0</v>
      </c>
      <c r="O89" s="16">
        <v>5</v>
      </c>
      <c r="P89" s="16">
        <v>0</v>
      </c>
      <c r="Q89" s="16">
        <v>0</v>
      </c>
      <c r="R89" s="16">
        <v>0</v>
      </c>
      <c r="S89" s="16">
        <v>0</v>
      </c>
      <c r="T89" s="16">
        <v>0</v>
      </c>
      <c r="U89" s="16">
        <v>0</v>
      </c>
      <c r="V89" s="16">
        <v>0</v>
      </c>
      <c r="W89" s="16">
        <v>0</v>
      </c>
      <c r="X89" s="16">
        <v>0</v>
      </c>
      <c r="Y89" s="16">
        <v>0</v>
      </c>
      <c r="Z89" s="16">
        <v>0</v>
      </c>
      <c r="AA89" s="16">
        <v>0</v>
      </c>
      <c r="AB89" s="16">
        <v>0</v>
      </c>
      <c r="AC89" s="16">
        <v>60</v>
      </c>
    </row>
    <row r="90" spans="1:29">
      <c r="A90" s="18" t="s">
        <v>132</v>
      </c>
      <c r="B90" s="15">
        <v>58.119824999999999</v>
      </c>
      <c r="C90" s="15">
        <v>-95.330735000000004</v>
      </c>
      <c r="D90" s="18" t="s">
        <v>35</v>
      </c>
      <c r="E90" s="18"/>
      <c r="F90" s="18">
        <v>43</v>
      </c>
      <c r="G90" s="16">
        <v>23</v>
      </c>
      <c r="H90" s="16">
        <v>0</v>
      </c>
      <c r="I90" s="16">
        <v>0</v>
      </c>
      <c r="J90" s="16">
        <v>0</v>
      </c>
      <c r="K90" s="16">
        <v>2</v>
      </c>
      <c r="L90" s="16">
        <v>0</v>
      </c>
      <c r="M90" s="16">
        <v>3</v>
      </c>
      <c r="N90" s="16">
        <v>6</v>
      </c>
      <c r="O90" s="16">
        <v>1</v>
      </c>
      <c r="P90" s="16">
        <v>0</v>
      </c>
      <c r="Q90" s="16">
        <v>10</v>
      </c>
      <c r="R90" s="16">
        <v>0</v>
      </c>
      <c r="S90" s="16">
        <v>1</v>
      </c>
      <c r="T90" s="16">
        <v>0</v>
      </c>
      <c r="U90" s="16">
        <v>0</v>
      </c>
      <c r="V90" s="16">
        <v>0</v>
      </c>
      <c r="W90" s="16">
        <v>0</v>
      </c>
      <c r="X90" s="16">
        <v>0</v>
      </c>
      <c r="Y90" s="16">
        <v>0</v>
      </c>
      <c r="Z90" s="16">
        <v>0</v>
      </c>
      <c r="AA90" s="16">
        <v>0</v>
      </c>
      <c r="AB90" s="16">
        <v>0</v>
      </c>
      <c r="AC90" s="16">
        <v>89</v>
      </c>
    </row>
    <row r="91" spans="1:29">
      <c r="A91" s="18" t="s">
        <v>133</v>
      </c>
      <c r="B91" s="15">
        <v>58.322164000000001</v>
      </c>
      <c r="C91" s="15">
        <v>-95.497245000000007</v>
      </c>
      <c r="D91" s="18" t="s">
        <v>35</v>
      </c>
      <c r="E91" s="18"/>
      <c r="F91" s="18">
        <v>32</v>
      </c>
      <c r="G91" s="16">
        <v>31</v>
      </c>
      <c r="H91" s="16">
        <v>0</v>
      </c>
      <c r="I91" s="16">
        <v>0</v>
      </c>
      <c r="J91" s="16">
        <v>0</v>
      </c>
      <c r="K91" s="16">
        <v>0</v>
      </c>
      <c r="L91" s="16">
        <v>0</v>
      </c>
      <c r="M91" s="16">
        <v>0</v>
      </c>
      <c r="N91" s="16">
        <v>0</v>
      </c>
      <c r="O91" s="16">
        <v>0</v>
      </c>
      <c r="P91" s="16">
        <v>0</v>
      </c>
      <c r="Q91" s="16">
        <v>5</v>
      </c>
      <c r="R91" s="16">
        <v>0</v>
      </c>
      <c r="S91" s="16">
        <v>2</v>
      </c>
      <c r="T91" s="16">
        <v>0</v>
      </c>
      <c r="U91" s="16">
        <v>0</v>
      </c>
      <c r="V91" s="16">
        <v>0</v>
      </c>
      <c r="W91" s="16">
        <v>0</v>
      </c>
      <c r="X91" s="16">
        <v>0</v>
      </c>
      <c r="Y91" s="16">
        <v>0</v>
      </c>
      <c r="Z91" s="16">
        <v>0</v>
      </c>
      <c r="AA91" s="16">
        <v>0</v>
      </c>
      <c r="AB91" s="16">
        <v>0</v>
      </c>
      <c r="AC91" s="16">
        <v>70</v>
      </c>
    </row>
    <row r="92" spans="1:29">
      <c r="A92" s="18" t="s">
        <v>134</v>
      </c>
      <c r="B92" s="15">
        <v>58.112594999999999</v>
      </c>
      <c r="C92" s="15">
        <v>-95.763102000000003</v>
      </c>
      <c r="D92" s="18" t="s">
        <v>35</v>
      </c>
      <c r="E92" s="18"/>
      <c r="F92" s="18">
        <v>30</v>
      </c>
      <c r="G92" s="16">
        <v>18</v>
      </c>
      <c r="H92" s="16">
        <v>0</v>
      </c>
      <c r="I92" s="16">
        <v>0</v>
      </c>
      <c r="J92" s="16">
        <v>0</v>
      </c>
      <c r="K92" s="16">
        <v>2</v>
      </c>
      <c r="L92" s="16">
        <v>0</v>
      </c>
      <c r="M92" s="16">
        <v>4</v>
      </c>
      <c r="N92" s="16">
        <v>0</v>
      </c>
      <c r="O92" s="16">
        <v>0</v>
      </c>
      <c r="P92" s="16">
        <v>0</v>
      </c>
      <c r="Q92" s="16">
        <v>3</v>
      </c>
      <c r="R92" s="16">
        <v>0</v>
      </c>
      <c r="S92" s="16">
        <v>1</v>
      </c>
      <c r="T92" s="16">
        <v>0</v>
      </c>
      <c r="U92" s="16">
        <v>0</v>
      </c>
      <c r="V92" s="16">
        <v>0</v>
      </c>
      <c r="W92" s="16">
        <v>0</v>
      </c>
      <c r="X92" s="16">
        <v>0</v>
      </c>
      <c r="Y92" s="16">
        <v>0</v>
      </c>
      <c r="Z92" s="16">
        <v>0</v>
      </c>
      <c r="AA92" s="16">
        <v>0</v>
      </c>
      <c r="AB92" s="16">
        <v>2</v>
      </c>
      <c r="AC92" s="16">
        <v>60</v>
      </c>
    </row>
    <row r="93" spans="1:29">
      <c r="A93" s="18" t="s">
        <v>135</v>
      </c>
      <c r="B93" s="15">
        <v>58.056666999999997</v>
      </c>
      <c r="C93" s="15">
        <v>-97.017318000000003</v>
      </c>
      <c r="D93" s="18" t="s">
        <v>35</v>
      </c>
      <c r="E93" s="18"/>
      <c r="F93" s="18">
        <v>76</v>
      </c>
      <c r="G93" s="16">
        <v>3</v>
      </c>
      <c r="H93" s="16">
        <v>0</v>
      </c>
      <c r="I93" s="16">
        <v>0</v>
      </c>
      <c r="J93" s="16">
        <v>0</v>
      </c>
      <c r="K93" s="16">
        <v>1</v>
      </c>
      <c r="L93" s="16">
        <v>0</v>
      </c>
      <c r="M93" s="16">
        <v>0</v>
      </c>
      <c r="N93" s="16">
        <v>0</v>
      </c>
      <c r="O93" s="16">
        <v>6</v>
      </c>
      <c r="P93" s="16">
        <v>1</v>
      </c>
      <c r="Q93" s="16">
        <v>1</v>
      </c>
      <c r="R93" s="16">
        <v>0</v>
      </c>
      <c r="S93" s="16">
        <v>4</v>
      </c>
      <c r="T93" s="16">
        <v>0</v>
      </c>
      <c r="U93" s="16">
        <v>2</v>
      </c>
      <c r="V93" s="16">
        <v>0</v>
      </c>
      <c r="W93" s="16">
        <v>1</v>
      </c>
      <c r="X93" s="16">
        <v>1</v>
      </c>
      <c r="Y93" s="16">
        <v>0</v>
      </c>
      <c r="Z93" s="16">
        <v>0</v>
      </c>
      <c r="AA93" s="16">
        <v>0</v>
      </c>
      <c r="AB93" s="16">
        <v>0</v>
      </c>
      <c r="AC93" s="16">
        <v>96</v>
      </c>
    </row>
    <row r="94" spans="1:29">
      <c r="A94" s="18" t="s">
        <v>136</v>
      </c>
      <c r="B94" s="15">
        <v>58.142521000000002</v>
      </c>
      <c r="C94" s="15">
        <v>-97.000411999999997</v>
      </c>
      <c r="D94" s="18" t="s">
        <v>35</v>
      </c>
      <c r="E94" s="18"/>
      <c r="F94" s="18">
        <v>35</v>
      </c>
      <c r="G94" s="16">
        <v>43</v>
      </c>
      <c r="H94" s="16">
        <v>0</v>
      </c>
      <c r="I94" s="16">
        <v>0</v>
      </c>
      <c r="J94" s="16">
        <v>0</v>
      </c>
      <c r="K94" s="16">
        <v>0</v>
      </c>
      <c r="L94" s="16">
        <v>2</v>
      </c>
      <c r="M94" s="16">
        <v>0</v>
      </c>
      <c r="N94" s="16">
        <v>0</v>
      </c>
      <c r="O94" s="16">
        <v>0</v>
      </c>
      <c r="P94" s="16">
        <v>4</v>
      </c>
      <c r="Q94" s="16">
        <v>9</v>
      </c>
      <c r="R94" s="16">
        <v>0</v>
      </c>
      <c r="S94" s="16">
        <v>6</v>
      </c>
      <c r="T94" s="16">
        <v>0</v>
      </c>
      <c r="U94" s="16">
        <v>2</v>
      </c>
      <c r="V94" s="16">
        <v>0</v>
      </c>
      <c r="W94" s="16">
        <v>0</v>
      </c>
      <c r="X94" s="16">
        <v>0</v>
      </c>
      <c r="Y94" s="16">
        <v>0</v>
      </c>
      <c r="Z94" s="16">
        <v>0</v>
      </c>
      <c r="AA94" s="16">
        <v>0</v>
      </c>
      <c r="AB94" s="16">
        <v>0</v>
      </c>
      <c r="AC94" s="16">
        <v>101</v>
      </c>
    </row>
    <row r="95" spans="1:29">
      <c r="A95" s="18" t="s">
        <v>137</v>
      </c>
      <c r="B95" s="15">
        <v>58.392435999999996</v>
      </c>
      <c r="C95" s="15">
        <v>-95.398894999999996</v>
      </c>
      <c r="D95" s="18" t="s">
        <v>138</v>
      </c>
      <c r="E95" s="18"/>
      <c r="F95" s="18">
        <v>27</v>
      </c>
      <c r="G95" s="16">
        <v>18</v>
      </c>
      <c r="H95" s="16">
        <v>0</v>
      </c>
      <c r="I95" s="16">
        <v>0</v>
      </c>
      <c r="J95" s="16">
        <v>0</v>
      </c>
      <c r="K95" s="16">
        <v>0</v>
      </c>
      <c r="L95" s="16">
        <v>2</v>
      </c>
      <c r="M95" s="16">
        <v>0</v>
      </c>
      <c r="N95" s="16">
        <v>0</v>
      </c>
      <c r="O95" s="16">
        <v>0</v>
      </c>
      <c r="P95" s="16">
        <v>0</v>
      </c>
      <c r="Q95" s="16">
        <v>1</v>
      </c>
      <c r="R95" s="16">
        <v>0</v>
      </c>
      <c r="S95" s="16">
        <v>1</v>
      </c>
      <c r="T95" s="16">
        <v>0</v>
      </c>
      <c r="U95" s="16">
        <v>0</v>
      </c>
      <c r="V95" s="16">
        <v>0</v>
      </c>
      <c r="W95" s="16">
        <v>1</v>
      </c>
      <c r="X95" s="16">
        <v>0</v>
      </c>
      <c r="Y95" s="16">
        <v>0</v>
      </c>
      <c r="Z95" s="16">
        <v>0</v>
      </c>
      <c r="AA95" s="16">
        <v>0</v>
      </c>
      <c r="AB95" s="16">
        <v>0</v>
      </c>
      <c r="AC95" s="16">
        <v>50</v>
      </c>
    </row>
    <row r="96" spans="1:29">
      <c r="A96" s="18" t="s">
        <v>139</v>
      </c>
      <c r="B96" s="15">
        <v>58.064042999999998</v>
      </c>
      <c r="C96" s="15">
        <v>-94.814743000000007</v>
      </c>
      <c r="D96" s="18" t="s">
        <v>35</v>
      </c>
      <c r="E96" s="18"/>
      <c r="F96" s="18">
        <v>24</v>
      </c>
      <c r="G96" s="16">
        <v>54</v>
      </c>
      <c r="H96" s="16">
        <v>0</v>
      </c>
      <c r="I96" s="16">
        <v>0</v>
      </c>
      <c r="J96" s="16">
        <v>0</v>
      </c>
      <c r="K96" s="16">
        <v>0</v>
      </c>
      <c r="L96" s="16">
        <v>0</v>
      </c>
      <c r="M96" s="16">
        <v>0</v>
      </c>
      <c r="N96" s="16">
        <v>0</v>
      </c>
      <c r="O96" s="16">
        <v>0</v>
      </c>
      <c r="P96" s="16">
        <v>0</v>
      </c>
      <c r="Q96" s="16">
        <v>13</v>
      </c>
      <c r="R96" s="16">
        <v>0</v>
      </c>
      <c r="S96" s="16">
        <v>0</v>
      </c>
      <c r="T96" s="16">
        <v>0</v>
      </c>
      <c r="U96" s="16">
        <v>0</v>
      </c>
      <c r="V96" s="16">
        <v>0</v>
      </c>
      <c r="W96" s="16">
        <v>1</v>
      </c>
      <c r="X96" s="16">
        <v>0</v>
      </c>
      <c r="Y96" s="16">
        <v>0</v>
      </c>
      <c r="Z96" s="16">
        <v>0</v>
      </c>
      <c r="AA96" s="16">
        <v>0</v>
      </c>
      <c r="AB96" s="16">
        <v>0</v>
      </c>
      <c r="AC96" s="16">
        <v>92</v>
      </c>
    </row>
    <row r="97" spans="1:29">
      <c r="A97" s="18" t="s">
        <v>140</v>
      </c>
      <c r="B97" s="15">
        <v>58.400531999999998</v>
      </c>
      <c r="C97" s="15">
        <v>-96.315522000000001</v>
      </c>
      <c r="D97" s="18" t="s">
        <v>35</v>
      </c>
      <c r="E97" s="18"/>
      <c r="F97" s="18">
        <v>23</v>
      </c>
      <c r="G97" s="16">
        <v>0</v>
      </c>
      <c r="H97" s="16">
        <v>0</v>
      </c>
      <c r="I97" s="16">
        <v>0</v>
      </c>
      <c r="J97" s="16">
        <v>0</v>
      </c>
      <c r="K97" s="16">
        <v>0</v>
      </c>
      <c r="L97" s="16">
        <v>0</v>
      </c>
      <c r="M97" s="16">
        <v>19</v>
      </c>
      <c r="N97" s="16">
        <v>0</v>
      </c>
      <c r="O97" s="16">
        <v>0</v>
      </c>
      <c r="P97" s="16">
        <v>0</v>
      </c>
      <c r="Q97" s="16">
        <v>0</v>
      </c>
      <c r="R97" s="16">
        <v>0</v>
      </c>
      <c r="S97" s="16">
        <v>1</v>
      </c>
      <c r="T97" s="16">
        <v>0</v>
      </c>
      <c r="U97" s="16">
        <v>0</v>
      </c>
      <c r="V97" s="16">
        <v>0</v>
      </c>
      <c r="W97" s="16">
        <v>0</v>
      </c>
      <c r="X97" s="16">
        <v>0</v>
      </c>
      <c r="Y97" s="16">
        <v>0</v>
      </c>
      <c r="Z97" s="16">
        <v>0</v>
      </c>
      <c r="AA97" s="16">
        <v>0</v>
      </c>
      <c r="AB97" s="16">
        <v>0</v>
      </c>
      <c r="AC97" s="16">
        <v>43</v>
      </c>
    </row>
    <row r="98" spans="1:29">
      <c r="A98" s="18" t="s">
        <v>141</v>
      </c>
      <c r="B98" s="15">
        <v>58.462975</v>
      </c>
      <c r="C98" s="15">
        <v>-96.058170000000004</v>
      </c>
      <c r="D98" s="14" t="s">
        <v>74</v>
      </c>
      <c r="E98" s="18"/>
      <c r="F98" s="18">
        <v>63</v>
      </c>
      <c r="G98" s="16">
        <v>28</v>
      </c>
      <c r="H98" s="16">
        <v>0</v>
      </c>
      <c r="I98" s="16">
        <v>0</v>
      </c>
      <c r="J98" s="16">
        <v>0</v>
      </c>
      <c r="K98" s="16">
        <v>2</v>
      </c>
      <c r="L98" s="16">
        <v>0</v>
      </c>
      <c r="M98" s="16">
        <v>1</v>
      </c>
      <c r="N98" s="16">
        <v>0</v>
      </c>
      <c r="O98" s="16">
        <v>0</v>
      </c>
      <c r="P98" s="16">
        <v>1</v>
      </c>
      <c r="Q98" s="16">
        <v>0</v>
      </c>
      <c r="R98" s="16">
        <v>0</v>
      </c>
      <c r="S98" s="16">
        <v>2</v>
      </c>
      <c r="T98" s="16">
        <v>0</v>
      </c>
      <c r="U98" s="16">
        <v>0</v>
      </c>
      <c r="V98" s="16">
        <v>0</v>
      </c>
      <c r="W98" s="16">
        <v>1</v>
      </c>
      <c r="X98" s="16">
        <v>0</v>
      </c>
      <c r="Y98" s="16">
        <v>0</v>
      </c>
      <c r="Z98" s="16">
        <v>0</v>
      </c>
      <c r="AA98" s="16">
        <v>0</v>
      </c>
      <c r="AB98" s="16">
        <v>0</v>
      </c>
      <c r="AC98" s="16">
        <v>98</v>
      </c>
    </row>
    <row r="99" spans="1:29">
      <c r="A99" s="18" t="s">
        <v>142</v>
      </c>
      <c r="B99" s="15">
        <v>58.44126</v>
      </c>
      <c r="C99" s="15">
        <v>-96.230915999999993</v>
      </c>
      <c r="D99" s="18" t="s">
        <v>35</v>
      </c>
      <c r="E99" s="18"/>
      <c r="F99" s="18">
        <v>29</v>
      </c>
      <c r="G99" s="16">
        <v>2</v>
      </c>
      <c r="H99" s="16">
        <v>0</v>
      </c>
      <c r="I99" s="16">
        <v>0</v>
      </c>
      <c r="J99" s="16">
        <v>0</v>
      </c>
      <c r="K99" s="16">
        <v>0</v>
      </c>
      <c r="L99" s="16">
        <v>2</v>
      </c>
      <c r="M99" s="16">
        <v>1</v>
      </c>
      <c r="N99" s="16">
        <v>0</v>
      </c>
      <c r="O99" s="16">
        <v>0</v>
      </c>
      <c r="P99" s="16">
        <v>1</v>
      </c>
      <c r="Q99" s="16">
        <v>2</v>
      </c>
      <c r="R99" s="16">
        <v>0</v>
      </c>
      <c r="S99" s="16">
        <v>2</v>
      </c>
      <c r="T99" s="16">
        <v>0</v>
      </c>
      <c r="U99" s="16">
        <v>0</v>
      </c>
      <c r="V99" s="16">
        <v>0</v>
      </c>
      <c r="W99" s="16">
        <v>0</v>
      </c>
      <c r="X99" s="16">
        <v>0</v>
      </c>
      <c r="Y99" s="16">
        <v>0</v>
      </c>
      <c r="Z99" s="16">
        <v>0</v>
      </c>
      <c r="AA99" s="16">
        <v>0</v>
      </c>
      <c r="AB99" s="16">
        <v>0</v>
      </c>
      <c r="AC99" s="16">
        <v>39</v>
      </c>
    </row>
    <row r="100" spans="1:29">
      <c r="A100" s="18" t="s">
        <v>143</v>
      </c>
      <c r="B100" s="15">
        <v>58.498438999999998</v>
      </c>
      <c r="C100" s="15">
        <v>-96.135889000000006</v>
      </c>
      <c r="D100" s="18" t="s">
        <v>35</v>
      </c>
      <c r="E100" s="18"/>
      <c r="F100" s="18">
        <v>45</v>
      </c>
      <c r="G100" s="16">
        <v>11</v>
      </c>
      <c r="H100" s="16">
        <v>0</v>
      </c>
      <c r="I100" s="16">
        <v>0</v>
      </c>
      <c r="J100" s="16">
        <v>0</v>
      </c>
      <c r="K100" s="16">
        <v>2</v>
      </c>
      <c r="L100" s="16">
        <v>0</v>
      </c>
      <c r="M100" s="16">
        <v>20</v>
      </c>
      <c r="N100" s="16">
        <v>0</v>
      </c>
      <c r="O100" s="16">
        <v>0</v>
      </c>
      <c r="P100" s="16">
        <v>1</v>
      </c>
      <c r="Q100" s="16">
        <v>0</v>
      </c>
      <c r="R100" s="16">
        <v>0</v>
      </c>
      <c r="S100" s="16">
        <v>3</v>
      </c>
      <c r="T100" s="16">
        <v>0</v>
      </c>
      <c r="U100" s="16">
        <v>0</v>
      </c>
      <c r="V100" s="16">
        <v>0</v>
      </c>
      <c r="W100" s="16">
        <v>0</v>
      </c>
      <c r="X100" s="16">
        <v>0</v>
      </c>
      <c r="Y100" s="16">
        <v>0</v>
      </c>
      <c r="Z100" s="16">
        <v>0</v>
      </c>
      <c r="AA100" s="16">
        <v>0</v>
      </c>
      <c r="AB100" s="16">
        <v>1</v>
      </c>
      <c r="AC100" s="16">
        <v>83</v>
      </c>
    </row>
    <row r="101" spans="1:29">
      <c r="A101" s="18" t="s">
        <v>144</v>
      </c>
      <c r="B101" s="15">
        <v>58.014555000000001</v>
      </c>
      <c r="C101" s="15">
        <v>-94.886087000000003</v>
      </c>
      <c r="D101" s="18" t="s">
        <v>35</v>
      </c>
      <c r="E101" s="18"/>
      <c r="F101" s="18">
        <v>21</v>
      </c>
      <c r="G101" s="16">
        <v>60</v>
      </c>
      <c r="H101" s="16">
        <v>0</v>
      </c>
      <c r="I101" s="16">
        <v>0</v>
      </c>
      <c r="J101" s="16">
        <v>0</v>
      </c>
      <c r="K101" s="16">
        <v>0</v>
      </c>
      <c r="L101" s="16">
        <v>0</v>
      </c>
      <c r="M101" s="16">
        <v>0</v>
      </c>
      <c r="N101" s="16">
        <v>0</v>
      </c>
      <c r="O101" s="16">
        <v>0</v>
      </c>
      <c r="P101" s="16">
        <v>0</v>
      </c>
      <c r="Q101" s="16">
        <v>8</v>
      </c>
      <c r="R101" s="16">
        <v>0</v>
      </c>
      <c r="S101" s="16">
        <v>0</v>
      </c>
      <c r="T101" s="16">
        <v>0</v>
      </c>
      <c r="U101" s="16">
        <v>0</v>
      </c>
      <c r="V101" s="16">
        <v>0</v>
      </c>
      <c r="W101" s="16">
        <v>0</v>
      </c>
      <c r="X101" s="16">
        <v>0</v>
      </c>
      <c r="Y101" s="16">
        <v>0</v>
      </c>
      <c r="Z101" s="16">
        <v>0</v>
      </c>
      <c r="AA101" s="16">
        <v>0</v>
      </c>
      <c r="AB101" s="16">
        <v>0</v>
      </c>
      <c r="AC101" s="16">
        <v>89</v>
      </c>
    </row>
    <row r="102" spans="1:29">
      <c r="A102" s="18" t="s">
        <v>145</v>
      </c>
      <c r="B102" s="15">
        <v>58.407819000000003</v>
      </c>
      <c r="C102" s="15">
        <v>-96.482365000000001</v>
      </c>
      <c r="D102" s="14" t="s">
        <v>74</v>
      </c>
      <c r="E102" s="18"/>
      <c r="F102" s="18">
        <v>24</v>
      </c>
      <c r="G102" s="16">
        <v>5</v>
      </c>
      <c r="H102" s="16">
        <v>0</v>
      </c>
      <c r="I102" s="16">
        <v>0</v>
      </c>
      <c r="J102" s="16">
        <v>0</v>
      </c>
      <c r="K102" s="16">
        <v>0</v>
      </c>
      <c r="L102" s="16">
        <v>0</v>
      </c>
      <c r="M102" s="16">
        <v>0</v>
      </c>
      <c r="N102" s="16">
        <v>0</v>
      </c>
      <c r="O102" s="16">
        <v>0</v>
      </c>
      <c r="P102" s="16">
        <v>0</v>
      </c>
      <c r="Q102" s="16">
        <v>1</v>
      </c>
      <c r="R102" s="16">
        <v>0</v>
      </c>
      <c r="S102" s="16">
        <v>1</v>
      </c>
      <c r="T102" s="16">
        <v>0</v>
      </c>
      <c r="U102" s="16">
        <v>0</v>
      </c>
      <c r="V102" s="16">
        <v>0</v>
      </c>
      <c r="W102" s="16">
        <v>1</v>
      </c>
      <c r="X102" s="16">
        <v>0</v>
      </c>
      <c r="Y102" s="16">
        <v>0</v>
      </c>
      <c r="Z102" s="16">
        <v>0</v>
      </c>
      <c r="AA102" s="16">
        <v>0</v>
      </c>
      <c r="AB102" s="16">
        <v>0</v>
      </c>
      <c r="AC102" s="16">
        <v>32</v>
      </c>
    </row>
    <row r="103" spans="1:29">
      <c r="A103" s="18" t="s">
        <v>146</v>
      </c>
      <c r="B103" s="15">
        <v>58.367044</v>
      </c>
      <c r="C103" s="15">
        <v>-96.734588000000002</v>
      </c>
      <c r="D103" s="18" t="s">
        <v>35</v>
      </c>
      <c r="E103" s="18"/>
      <c r="F103" s="18">
        <v>77</v>
      </c>
      <c r="G103" s="16">
        <v>19</v>
      </c>
      <c r="H103" s="16">
        <v>0</v>
      </c>
      <c r="I103" s="16">
        <v>0</v>
      </c>
      <c r="J103" s="16">
        <v>0</v>
      </c>
      <c r="K103" s="16">
        <v>1</v>
      </c>
      <c r="L103" s="16">
        <v>0</v>
      </c>
      <c r="M103" s="16">
        <v>0</v>
      </c>
      <c r="N103" s="16">
        <v>0</v>
      </c>
      <c r="O103" s="16">
        <v>0</v>
      </c>
      <c r="P103" s="16">
        <v>4</v>
      </c>
      <c r="Q103" s="16">
        <v>1</v>
      </c>
      <c r="R103" s="16">
        <v>0</v>
      </c>
      <c r="S103" s="16">
        <v>6</v>
      </c>
      <c r="T103" s="16">
        <v>1</v>
      </c>
      <c r="U103" s="16">
        <v>0</v>
      </c>
      <c r="V103" s="16">
        <v>0</v>
      </c>
      <c r="W103" s="16">
        <v>0</v>
      </c>
      <c r="X103" s="16">
        <v>0</v>
      </c>
      <c r="Y103" s="16">
        <v>0</v>
      </c>
      <c r="Z103" s="16">
        <v>0</v>
      </c>
      <c r="AA103" s="16">
        <v>0</v>
      </c>
      <c r="AB103" s="16">
        <v>0</v>
      </c>
      <c r="AC103" s="16">
        <v>109</v>
      </c>
    </row>
    <row r="104" spans="1:29">
      <c r="A104" s="18" t="s">
        <v>147</v>
      </c>
      <c r="B104" s="15">
        <v>58.405799000000002</v>
      </c>
      <c r="C104" s="15">
        <v>-96.754774999999995</v>
      </c>
      <c r="D104" s="18" t="s">
        <v>35</v>
      </c>
      <c r="E104" s="18"/>
      <c r="F104" s="18">
        <v>0</v>
      </c>
      <c r="G104" s="16">
        <v>2</v>
      </c>
      <c r="H104" s="16">
        <v>0</v>
      </c>
      <c r="I104" s="16">
        <v>0</v>
      </c>
      <c r="J104" s="16">
        <v>0</v>
      </c>
      <c r="K104" s="16">
        <v>0</v>
      </c>
      <c r="L104" s="16">
        <v>0</v>
      </c>
      <c r="M104" s="16">
        <v>0</v>
      </c>
      <c r="N104" s="16">
        <v>0</v>
      </c>
      <c r="O104" s="16">
        <v>0</v>
      </c>
      <c r="P104" s="16">
        <v>0</v>
      </c>
      <c r="Q104" s="16">
        <v>0</v>
      </c>
      <c r="R104" s="16">
        <v>0</v>
      </c>
      <c r="S104" s="16">
        <v>1</v>
      </c>
      <c r="T104" s="16">
        <v>0</v>
      </c>
      <c r="U104" s="16">
        <v>0</v>
      </c>
      <c r="V104" s="16">
        <v>0</v>
      </c>
      <c r="W104" s="16">
        <v>1</v>
      </c>
      <c r="X104" s="16">
        <v>0</v>
      </c>
      <c r="Y104" s="16">
        <v>0</v>
      </c>
      <c r="Z104" s="16">
        <v>0</v>
      </c>
      <c r="AA104" s="16">
        <v>0</v>
      </c>
      <c r="AB104" s="16">
        <v>0</v>
      </c>
      <c r="AC104" s="16">
        <v>4</v>
      </c>
    </row>
    <row r="105" spans="1:29">
      <c r="A105" s="18" t="s">
        <v>148</v>
      </c>
      <c r="B105" s="15">
        <v>58.578144999999999</v>
      </c>
      <c r="C105" s="15">
        <v>-96.139160000000004</v>
      </c>
      <c r="D105" s="18" t="s">
        <v>35</v>
      </c>
      <c r="E105" s="18"/>
      <c r="F105" s="18">
        <v>76</v>
      </c>
      <c r="G105" s="16">
        <v>72</v>
      </c>
      <c r="H105" s="16">
        <v>0</v>
      </c>
      <c r="I105" s="16">
        <v>0</v>
      </c>
      <c r="J105" s="16">
        <v>0</v>
      </c>
      <c r="K105" s="16">
        <v>1</v>
      </c>
      <c r="L105" s="16">
        <v>0</v>
      </c>
      <c r="M105" s="16">
        <v>3</v>
      </c>
      <c r="N105" s="16">
        <v>0</v>
      </c>
      <c r="O105" s="16">
        <v>0</v>
      </c>
      <c r="P105" s="16">
        <v>1</v>
      </c>
      <c r="Q105" s="16">
        <v>5</v>
      </c>
      <c r="R105" s="16">
        <v>0</v>
      </c>
      <c r="S105" s="16">
        <v>2</v>
      </c>
      <c r="T105" s="16">
        <v>0</v>
      </c>
      <c r="U105" s="16">
        <v>1</v>
      </c>
      <c r="V105" s="16">
        <v>0</v>
      </c>
      <c r="W105" s="16">
        <v>0</v>
      </c>
      <c r="X105" s="16">
        <v>0</v>
      </c>
      <c r="Y105" s="16">
        <v>0</v>
      </c>
      <c r="Z105" s="16">
        <v>0</v>
      </c>
      <c r="AA105" s="16">
        <v>0</v>
      </c>
      <c r="AB105" s="16">
        <v>3</v>
      </c>
      <c r="AC105" s="16">
        <v>164</v>
      </c>
    </row>
    <row r="106" spans="1:29">
      <c r="A106" s="18" t="s">
        <v>149</v>
      </c>
      <c r="B106" s="15">
        <v>58.322332000000003</v>
      </c>
      <c r="C106" s="15">
        <v>-94.989451000000003</v>
      </c>
      <c r="D106" s="18" t="s">
        <v>35</v>
      </c>
      <c r="E106" s="18"/>
      <c r="F106" s="18">
        <v>17</v>
      </c>
      <c r="G106" s="16">
        <v>49</v>
      </c>
      <c r="H106" s="16">
        <v>0</v>
      </c>
      <c r="I106" s="16">
        <v>0</v>
      </c>
      <c r="J106" s="16">
        <v>0</v>
      </c>
      <c r="K106" s="16">
        <v>0</v>
      </c>
      <c r="L106" s="16">
        <v>2</v>
      </c>
      <c r="M106" s="16">
        <v>0</v>
      </c>
      <c r="N106" s="16">
        <v>1</v>
      </c>
      <c r="O106" s="16">
        <v>0</v>
      </c>
      <c r="P106" s="16">
        <v>0</v>
      </c>
      <c r="Q106" s="16">
        <v>0</v>
      </c>
      <c r="R106" s="16">
        <v>0</v>
      </c>
      <c r="S106" s="16">
        <v>2</v>
      </c>
      <c r="T106" s="16">
        <v>0</v>
      </c>
      <c r="U106" s="16">
        <v>0</v>
      </c>
      <c r="V106" s="16">
        <v>0</v>
      </c>
      <c r="W106" s="16">
        <v>2</v>
      </c>
      <c r="X106" s="16">
        <v>0</v>
      </c>
      <c r="Y106" s="16">
        <v>0</v>
      </c>
      <c r="Z106" s="16">
        <v>0</v>
      </c>
      <c r="AA106" s="16">
        <v>0</v>
      </c>
      <c r="AB106" s="16">
        <v>0</v>
      </c>
      <c r="AC106" s="16">
        <v>73</v>
      </c>
    </row>
    <row r="107" spans="1:29">
      <c r="A107" s="18" t="s">
        <v>150</v>
      </c>
      <c r="B107" s="15">
        <v>58.368968000000002</v>
      </c>
      <c r="C107" s="15">
        <v>-95.454884000000007</v>
      </c>
      <c r="D107" s="18" t="s">
        <v>35</v>
      </c>
      <c r="E107" s="18"/>
      <c r="F107" s="18">
        <v>53</v>
      </c>
      <c r="G107" s="16">
        <v>17</v>
      </c>
      <c r="H107" s="16">
        <v>0</v>
      </c>
      <c r="I107" s="16">
        <v>0</v>
      </c>
      <c r="J107" s="16">
        <v>0</v>
      </c>
      <c r="K107" s="16">
        <v>0</v>
      </c>
      <c r="L107" s="16">
        <v>2</v>
      </c>
      <c r="M107" s="16">
        <v>2</v>
      </c>
      <c r="N107" s="16">
        <v>0</v>
      </c>
      <c r="O107" s="16">
        <v>0</v>
      </c>
      <c r="P107" s="16">
        <v>1</v>
      </c>
      <c r="Q107" s="16">
        <v>3</v>
      </c>
      <c r="R107" s="16">
        <v>0</v>
      </c>
      <c r="S107" s="16">
        <v>4</v>
      </c>
      <c r="T107" s="16">
        <v>2</v>
      </c>
      <c r="U107" s="16">
        <v>1</v>
      </c>
      <c r="V107" s="16">
        <v>0</v>
      </c>
      <c r="W107" s="16">
        <v>0</v>
      </c>
      <c r="X107" s="16">
        <v>0</v>
      </c>
      <c r="Y107" s="16">
        <v>0</v>
      </c>
      <c r="Z107" s="16">
        <v>0</v>
      </c>
      <c r="AA107" s="16">
        <v>0</v>
      </c>
      <c r="AB107" s="16">
        <v>0</v>
      </c>
      <c r="AC107" s="16">
        <v>85</v>
      </c>
    </row>
    <row r="108" spans="1:29">
      <c r="A108" s="17" t="s">
        <v>151</v>
      </c>
      <c r="B108" s="15">
        <v>58.112594999999999</v>
      </c>
      <c r="C108" s="15">
        <v>-95.763102000000003</v>
      </c>
      <c r="D108" s="18" t="s">
        <v>35</v>
      </c>
      <c r="E108" s="17"/>
      <c r="F108" s="17">
        <v>27</v>
      </c>
      <c r="G108" s="16">
        <v>38</v>
      </c>
      <c r="H108" s="16">
        <v>1</v>
      </c>
      <c r="I108" s="16">
        <v>0</v>
      </c>
      <c r="J108" s="16">
        <v>0</v>
      </c>
      <c r="K108" s="16">
        <v>0</v>
      </c>
      <c r="L108" s="16">
        <v>2</v>
      </c>
      <c r="M108" s="16">
        <v>0</v>
      </c>
      <c r="N108" s="16">
        <v>0</v>
      </c>
      <c r="O108" s="16">
        <v>7</v>
      </c>
      <c r="P108" s="16">
        <v>1</v>
      </c>
      <c r="Q108" s="16">
        <v>3</v>
      </c>
      <c r="R108" s="16">
        <v>0</v>
      </c>
      <c r="S108" s="16">
        <v>0</v>
      </c>
      <c r="T108" s="16">
        <v>0</v>
      </c>
      <c r="U108" s="16">
        <v>0</v>
      </c>
      <c r="V108" s="16">
        <v>0</v>
      </c>
      <c r="W108" s="16">
        <v>0</v>
      </c>
      <c r="X108" s="16">
        <v>0</v>
      </c>
      <c r="Y108" s="16">
        <v>0</v>
      </c>
      <c r="Z108" s="16">
        <v>0</v>
      </c>
      <c r="AA108" s="16">
        <v>0</v>
      </c>
      <c r="AB108" s="16">
        <v>0</v>
      </c>
      <c r="AC108" s="16">
        <v>79</v>
      </c>
    </row>
    <row r="109" spans="1:29">
      <c r="A109" s="14" t="s">
        <v>152</v>
      </c>
      <c r="B109" s="15">
        <v>58.135325999999999</v>
      </c>
      <c r="C109" s="15">
        <v>-96.340153000000001</v>
      </c>
      <c r="D109" s="18" t="s">
        <v>35</v>
      </c>
      <c r="E109" s="14"/>
      <c r="F109" s="14">
        <v>14</v>
      </c>
      <c r="G109" s="16">
        <v>6</v>
      </c>
      <c r="H109" s="16">
        <v>0</v>
      </c>
      <c r="I109" s="16">
        <v>0</v>
      </c>
      <c r="J109" s="16">
        <v>0</v>
      </c>
      <c r="K109" s="16">
        <v>1</v>
      </c>
      <c r="L109" s="16">
        <v>1</v>
      </c>
      <c r="M109" s="16">
        <v>0</v>
      </c>
      <c r="N109" s="16">
        <v>0</v>
      </c>
      <c r="O109" s="16">
        <v>0</v>
      </c>
      <c r="P109" s="16">
        <v>0</v>
      </c>
      <c r="Q109" s="16">
        <v>2</v>
      </c>
      <c r="R109" s="16">
        <v>0</v>
      </c>
      <c r="S109" s="16">
        <v>1</v>
      </c>
      <c r="T109" s="16">
        <v>0</v>
      </c>
      <c r="U109" s="16">
        <v>0</v>
      </c>
      <c r="V109" s="16">
        <v>0</v>
      </c>
      <c r="W109" s="16">
        <v>2</v>
      </c>
      <c r="X109" s="16">
        <v>0</v>
      </c>
      <c r="Y109" s="16">
        <v>0</v>
      </c>
      <c r="Z109" s="16">
        <v>0</v>
      </c>
      <c r="AA109" s="16">
        <v>0</v>
      </c>
      <c r="AB109" s="16">
        <v>0</v>
      </c>
      <c r="AC109" s="16">
        <v>27</v>
      </c>
    </row>
    <row r="110" spans="1:29">
      <c r="A110" s="14" t="s">
        <v>153</v>
      </c>
      <c r="B110" s="15">
        <v>58.121747999999997</v>
      </c>
      <c r="C110" s="15">
        <v>-97.985614999999996</v>
      </c>
      <c r="D110" s="18" t="s">
        <v>35</v>
      </c>
      <c r="E110" s="14"/>
      <c r="F110" s="14">
        <v>41</v>
      </c>
      <c r="G110" s="16">
        <v>4</v>
      </c>
      <c r="H110" s="16">
        <v>0</v>
      </c>
      <c r="I110" s="16">
        <v>0</v>
      </c>
      <c r="J110" s="16">
        <v>0</v>
      </c>
      <c r="K110" s="16">
        <v>1</v>
      </c>
      <c r="L110" s="16">
        <v>1</v>
      </c>
      <c r="M110" s="16">
        <v>0</v>
      </c>
      <c r="N110" s="16">
        <v>1</v>
      </c>
      <c r="O110" s="16">
        <v>1</v>
      </c>
      <c r="P110" s="16">
        <v>1</v>
      </c>
      <c r="Q110" s="16">
        <v>1</v>
      </c>
      <c r="R110" s="16">
        <v>0</v>
      </c>
      <c r="S110" s="16">
        <v>2</v>
      </c>
      <c r="T110" s="16">
        <v>0</v>
      </c>
      <c r="U110" s="16">
        <v>0</v>
      </c>
      <c r="V110" s="16">
        <v>0</v>
      </c>
      <c r="W110" s="16">
        <v>0</v>
      </c>
      <c r="X110" s="16">
        <v>0</v>
      </c>
      <c r="Y110" s="16">
        <v>0</v>
      </c>
      <c r="Z110" s="16">
        <v>0</v>
      </c>
      <c r="AA110" s="16">
        <v>0</v>
      </c>
      <c r="AB110" s="16">
        <v>0</v>
      </c>
      <c r="AC110" s="16">
        <v>53</v>
      </c>
    </row>
    <row r="111" spans="1:29">
      <c r="A111" s="17" t="s">
        <v>154</v>
      </c>
      <c r="B111" s="15">
        <v>58.437426000000002</v>
      </c>
      <c r="C111" s="15">
        <v>-96.134810999999999</v>
      </c>
      <c r="D111" s="18" t="s">
        <v>35</v>
      </c>
      <c r="E111" s="17"/>
      <c r="F111" s="17">
        <v>48</v>
      </c>
      <c r="G111" s="16">
        <v>24</v>
      </c>
      <c r="H111" s="16">
        <v>1</v>
      </c>
      <c r="I111" s="16">
        <v>0</v>
      </c>
      <c r="J111" s="16">
        <v>0</v>
      </c>
      <c r="K111" s="16">
        <v>0</v>
      </c>
      <c r="L111" s="16">
        <v>2</v>
      </c>
      <c r="M111" s="16">
        <v>0</v>
      </c>
      <c r="N111" s="16">
        <v>0</v>
      </c>
      <c r="O111" s="16">
        <v>0</v>
      </c>
      <c r="P111" s="16">
        <v>2</v>
      </c>
      <c r="Q111" s="16">
        <v>0</v>
      </c>
      <c r="R111" s="16">
        <v>0</v>
      </c>
      <c r="S111" s="16">
        <v>0</v>
      </c>
      <c r="T111" s="16">
        <v>0</v>
      </c>
      <c r="U111" s="16">
        <v>1</v>
      </c>
      <c r="V111" s="16">
        <v>0</v>
      </c>
      <c r="W111" s="16">
        <v>1</v>
      </c>
      <c r="X111" s="16">
        <v>0</v>
      </c>
      <c r="Y111" s="16">
        <v>0</v>
      </c>
      <c r="Z111" s="16">
        <v>0</v>
      </c>
      <c r="AA111" s="16">
        <v>0</v>
      </c>
      <c r="AB111" s="16">
        <v>0</v>
      </c>
      <c r="AC111" s="16">
        <v>79</v>
      </c>
    </row>
    <row r="112" spans="1:29">
      <c r="A112" s="17" t="s">
        <v>155</v>
      </c>
      <c r="B112" s="15">
        <v>58.326802000000001</v>
      </c>
      <c r="C112" s="15">
        <v>-95.997840999999994</v>
      </c>
      <c r="D112" s="18" t="s">
        <v>35</v>
      </c>
      <c r="E112" s="17"/>
      <c r="F112" s="17">
        <v>37</v>
      </c>
      <c r="G112" s="16">
        <v>38</v>
      </c>
      <c r="H112" s="16">
        <v>0</v>
      </c>
      <c r="I112" s="16">
        <v>0</v>
      </c>
      <c r="J112" s="16">
        <v>0</v>
      </c>
      <c r="K112" s="16">
        <v>0</v>
      </c>
      <c r="L112" s="16">
        <v>1</v>
      </c>
      <c r="M112" s="16">
        <v>2</v>
      </c>
      <c r="O112" s="16">
        <v>0</v>
      </c>
      <c r="P112" s="16">
        <v>3</v>
      </c>
      <c r="Q112" s="16">
        <v>6</v>
      </c>
      <c r="R112" s="16">
        <v>0</v>
      </c>
      <c r="S112" s="16">
        <v>4</v>
      </c>
      <c r="T112" s="16">
        <v>0</v>
      </c>
      <c r="U112" s="16">
        <v>0</v>
      </c>
      <c r="V112" s="16">
        <v>0</v>
      </c>
      <c r="W112" s="16">
        <v>1</v>
      </c>
      <c r="X112" s="16">
        <v>1</v>
      </c>
      <c r="Y112" s="16">
        <v>0</v>
      </c>
      <c r="Z112" s="16">
        <v>0</v>
      </c>
      <c r="AA112" s="16">
        <v>0</v>
      </c>
      <c r="AB112" s="16">
        <v>0</v>
      </c>
      <c r="AC112" s="16">
        <v>93</v>
      </c>
    </row>
    <row r="113" spans="1:29">
      <c r="A113" s="14" t="s">
        <v>156</v>
      </c>
      <c r="B113" s="15">
        <v>58.215986000000001</v>
      </c>
      <c r="C113" s="15">
        <v>-96.903655999999998</v>
      </c>
      <c r="D113" s="18" t="s">
        <v>35</v>
      </c>
      <c r="E113" s="14"/>
      <c r="F113" s="14">
        <v>67</v>
      </c>
      <c r="G113" s="16">
        <v>33</v>
      </c>
      <c r="H113" s="16">
        <v>0</v>
      </c>
      <c r="I113" s="16">
        <v>0</v>
      </c>
      <c r="J113" s="16">
        <v>0</v>
      </c>
      <c r="K113" s="16">
        <v>2</v>
      </c>
      <c r="L113" s="16">
        <v>4</v>
      </c>
      <c r="M113" s="16">
        <v>3</v>
      </c>
      <c r="N113" s="16">
        <v>0</v>
      </c>
      <c r="O113" s="16">
        <v>0</v>
      </c>
      <c r="P113" s="16">
        <v>1</v>
      </c>
      <c r="Q113" s="16">
        <v>11</v>
      </c>
      <c r="R113" s="16">
        <v>0</v>
      </c>
      <c r="S113" s="16">
        <v>5</v>
      </c>
      <c r="T113" s="16">
        <v>0</v>
      </c>
      <c r="U113" s="16">
        <v>0</v>
      </c>
      <c r="V113" s="16">
        <v>0</v>
      </c>
      <c r="W113" s="16">
        <v>0</v>
      </c>
      <c r="X113" s="16">
        <v>0</v>
      </c>
      <c r="Y113" s="16">
        <v>0</v>
      </c>
      <c r="Z113" s="16">
        <v>0</v>
      </c>
      <c r="AA113" s="16">
        <v>1</v>
      </c>
      <c r="AB113" s="16">
        <v>1</v>
      </c>
      <c r="AC113" s="16">
        <v>128</v>
      </c>
    </row>
    <row r="114" spans="1:29">
      <c r="A114" s="17" t="s">
        <v>157</v>
      </c>
      <c r="B114" s="15">
        <v>58.370320999999997</v>
      </c>
      <c r="C114" s="15">
        <v>-96.580150000000003</v>
      </c>
      <c r="D114" s="18" t="s">
        <v>35</v>
      </c>
      <c r="E114" s="17"/>
      <c r="F114" s="17">
        <v>48</v>
      </c>
      <c r="G114" s="16">
        <v>24</v>
      </c>
      <c r="H114" s="16">
        <v>0</v>
      </c>
      <c r="I114" s="16">
        <v>0</v>
      </c>
      <c r="J114" s="16">
        <v>0</v>
      </c>
      <c r="K114" s="16">
        <v>1</v>
      </c>
      <c r="L114" s="16">
        <v>0</v>
      </c>
      <c r="M114" s="16">
        <v>0</v>
      </c>
      <c r="N114" s="16">
        <v>0</v>
      </c>
      <c r="O114" s="16">
        <v>0</v>
      </c>
      <c r="P114" s="16">
        <v>3</v>
      </c>
      <c r="Q114" s="16">
        <v>2</v>
      </c>
      <c r="R114" s="16">
        <v>0</v>
      </c>
      <c r="S114" s="16">
        <v>0</v>
      </c>
      <c r="T114" s="16">
        <v>0</v>
      </c>
      <c r="U114" s="16">
        <v>0</v>
      </c>
      <c r="V114" s="16">
        <v>0</v>
      </c>
      <c r="W114" s="16">
        <v>0</v>
      </c>
      <c r="X114" s="16">
        <v>0</v>
      </c>
      <c r="Y114" s="16">
        <v>0</v>
      </c>
      <c r="Z114" s="16">
        <v>0</v>
      </c>
      <c r="AA114" s="16">
        <v>0</v>
      </c>
      <c r="AB114" s="16">
        <v>0</v>
      </c>
      <c r="AC114" s="16">
        <v>78</v>
      </c>
    </row>
    <row r="115" spans="1:29">
      <c r="A115" s="14" t="s">
        <v>158</v>
      </c>
      <c r="B115" s="15">
        <v>58.090831999999999</v>
      </c>
      <c r="C115" s="15">
        <v>-96.754372000000004</v>
      </c>
      <c r="D115" s="18" t="s">
        <v>35</v>
      </c>
      <c r="E115" s="14"/>
      <c r="F115" s="14">
        <v>34</v>
      </c>
      <c r="G115" s="16">
        <v>34</v>
      </c>
      <c r="H115" s="16">
        <v>0</v>
      </c>
      <c r="I115" s="16">
        <v>0</v>
      </c>
      <c r="J115" s="16">
        <v>0</v>
      </c>
      <c r="K115" s="16">
        <v>1</v>
      </c>
      <c r="L115" s="16">
        <v>3</v>
      </c>
      <c r="M115" s="16">
        <v>0</v>
      </c>
      <c r="N115" s="16">
        <v>0</v>
      </c>
      <c r="O115" s="16">
        <v>0</v>
      </c>
      <c r="P115" s="16">
        <v>1</v>
      </c>
      <c r="Q115" s="16">
        <v>1</v>
      </c>
      <c r="R115" s="16">
        <v>0</v>
      </c>
      <c r="S115" s="16">
        <v>2</v>
      </c>
      <c r="T115" s="16">
        <v>0</v>
      </c>
      <c r="U115" s="16">
        <v>6</v>
      </c>
      <c r="V115" s="16">
        <v>0</v>
      </c>
      <c r="W115" s="16">
        <v>1</v>
      </c>
      <c r="X115" s="16">
        <v>0</v>
      </c>
      <c r="Y115" s="16">
        <v>0</v>
      </c>
      <c r="Z115" s="16">
        <v>0</v>
      </c>
      <c r="AA115" s="16">
        <v>0</v>
      </c>
      <c r="AB115" s="16">
        <v>0</v>
      </c>
      <c r="AC115" s="16">
        <v>83</v>
      </c>
    </row>
    <row r="116" spans="1:29">
      <c r="A116" s="14" t="s">
        <v>159</v>
      </c>
      <c r="B116" s="15">
        <v>58.128568999999999</v>
      </c>
      <c r="C116" s="15">
        <v>-97.136768000000004</v>
      </c>
      <c r="D116" s="18" t="s">
        <v>35</v>
      </c>
      <c r="E116" s="14"/>
      <c r="F116" s="14">
        <v>50</v>
      </c>
      <c r="G116" s="16">
        <v>38</v>
      </c>
      <c r="H116" s="16">
        <v>0</v>
      </c>
      <c r="I116" s="16">
        <v>0</v>
      </c>
      <c r="J116" s="16">
        <v>0</v>
      </c>
      <c r="K116" s="16">
        <v>4</v>
      </c>
      <c r="L116" s="16">
        <v>2</v>
      </c>
      <c r="M116" s="16">
        <v>0</v>
      </c>
      <c r="N116" s="16">
        <v>0</v>
      </c>
      <c r="O116" s="16">
        <v>0</v>
      </c>
      <c r="P116" s="16">
        <v>0</v>
      </c>
      <c r="Q116" s="16">
        <v>20</v>
      </c>
      <c r="R116" s="16">
        <v>0</v>
      </c>
      <c r="S116" s="16">
        <v>6</v>
      </c>
      <c r="T116" s="16">
        <v>0</v>
      </c>
      <c r="U116" s="16">
        <v>1</v>
      </c>
      <c r="V116" s="16">
        <v>0</v>
      </c>
      <c r="W116" s="16">
        <v>0</v>
      </c>
      <c r="X116" s="16">
        <v>2</v>
      </c>
      <c r="Y116" s="16">
        <v>0</v>
      </c>
      <c r="Z116" s="16">
        <v>0</v>
      </c>
      <c r="AA116" s="16">
        <v>0</v>
      </c>
      <c r="AB116" s="16">
        <v>0</v>
      </c>
      <c r="AC116" s="16">
        <v>123</v>
      </c>
    </row>
    <row r="117" spans="1:29">
      <c r="A117" s="14" t="s">
        <v>160</v>
      </c>
      <c r="B117" s="15">
        <v>58.010674000000002</v>
      </c>
      <c r="C117" s="15">
        <v>-96.736363999999995</v>
      </c>
      <c r="D117" s="18" t="s">
        <v>35</v>
      </c>
      <c r="E117" s="14"/>
      <c r="F117" s="14">
        <v>38</v>
      </c>
      <c r="G117" s="16">
        <v>54</v>
      </c>
      <c r="H117" s="16">
        <v>1</v>
      </c>
      <c r="I117" s="16">
        <v>0</v>
      </c>
      <c r="J117" s="16">
        <v>0</v>
      </c>
      <c r="K117" s="16">
        <v>2</v>
      </c>
      <c r="L117" s="16">
        <v>0</v>
      </c>
      <c r="M117" s="16">
        <v>1</v>
      </c>
      <c r="N117" s="16">
        <v>2</v>
      </c>
      <c r="O117" s="16">
        <v>4</v>
      </c>
      <c r="P117" s="16">
        <v>0</v>
      </c>
      <c r="Q117" s="16">
        <v>14</v>
      </c>
      <c r="R117" s="16">
        <v>0</v>
      </c>
      <c r="S117" s="16">
        <v>0</v>
      </c>
      <c r="T117" s="16">
        <v>0</v>
      </c>
      <c r="U117" s="16">
        <v>0</v>
      </c>
      <c r="V117" s="16">
        <v>0</v>
      </c>
      <c r="W117" s="16">
        <v>0</v>
      </c>
      <c r="X117" s="16">
        <v>0</v>
      </c>
      <c r="Y117" s="16">
        <v>0</v>
      </c>
      <c r="Z117" s="16">
        <v>0</v>
      </c>
      <c r="AA117" s="16">
        <v>0</v>
      </c>
      <c r="AB117" s="16">
        <v>0</v>
      </c>
      <c r="AC117" s="16">
        <v>116</v>
      </c>
    </row>
    <row r="118" spans="1:29">
      <c r="A118" s="17" t="s">
        <v>161</v>
      </c>
      <c r="B118" s="15">
        <v>58.326180999999998</v>
      </c>
      <c r="C118" s="15">
        <v>-96.678053000000006</v>
      </c>
      <c r="D118" s="18" t="s">
        <v>35</v>
      </c>
      <c r="E118" s="17"/>
      <c r="F118" s="17">
        <v>44</v>
      </c>
      <c r="G118" s="16">
        <v>9</v>
      </c>
      <c r="H118" s="16">
        <v>0</v>
      </c>
      <c r="I118" s="16">
        <v>0</v>
      </c>
      <c r="J118" s="16">
        <v>0</v>
      </c>
      <c r="K118" s="16">
        <v>3</v>
      </c>
      <c r="L118" s="16">
        <v>6</v>
      </c>
      <c r="M118" s="16">
        <v>0</v>
      </c>
      <c r="N118" s="16">
        <v>0</v>
      </c>
      <c r="O118" s="16">
        <v>0</v>
      </c>
      <c r="P118" s="16">
        <v>0</v>
      </c>
      <c r="Q118" s="16">
        <v>6</v>
      </c>
      <c r="R118" s="16">
        <v>0</v>
      </c>
      <c r="S118" s="16">
        <v>0</v>
      </c>
      <c r="T118" s="16">
        <v>0</v>
      </c>
      <c r="U118" s="16">
        <v>2</v>
      </c>
      <c r="V118" s="16">
        <v>0</v>
      </c>
      <c r="W118" s="16">
        <v>0</v>
      </c>
      <c r="X118" s="16">
        <v>0</v>
      </c>
      <c r="Y118" s="16">
        <v>0</v>
      </c>
      <c r="Z118" s="16">
        <v>0</v>
      </c>
      <c r="AA118" s="16">
        <v>0</v>
      </c>
      <c r="AB118" s="16">
        <v>1</v>
      </c>
      <c r="AC118" s="16">
        <v>71</v>
      </c>
    </row>
    <row r="119" spans="1:29">
      <c r="A119" s="17" t="s">
        <v>162</v>
      </c>
      <c r="B119" s="15">
        <v>58.117533999999999</v>
      </c>
      <c r="C119" s="15">
        <v>-96.247625999999997</v>
      </c>
      <c r="D119" s="18" t="s">
        <v>163</v>
      </c>
      <c r="E119" s="17"/>
      <c r="F119" s="17">
        <v>1</v>
      </c>
      <c r="G119" s="16">
        <v>0</v>
      </c>
      <c r="H119" s="16">
        <v>0</v>
      </c>
      <c r="I119" s="16">
        <v>0</v>
      </c>
      <c r="J119" s="16">
        <v>0</v>
      </c>
      <c r="K119" s="16">
        <v>0</v>
      </c>
      <c r="L119" s="16">
        <v>0</v>
      </c>
      <c r="M119" s="16">
        <v>0</v>
      </c>
      <c r="N119" s="16">
        <v>0</v>
      </c>
      <c r="O119" s="16">
        <v>0</v>
      </c>
      <c r="P119" s="16">
        <v>1</v>
      </c>
      <c r="Q119" s="16">
        <v>0</v>
      </c>
      <c r="R119" s="16">
        <v>0</v>
      </c>
      <c r="S119" s="16">
        <v>0</v>
      </c>
      <c r="T119" s="16">
        <v>0</v>
      </c>
      <c r="U119" s="16">
        <v>0</v>
      </c>
      <c r="V119" s="16">
        <v>0</v>
      </c>
      <c r="W119" s="16">
        <v>0</v>
      </c>
      <c r="X119" s="16">
        <v>0</v>
      </c>
      <c r="Y119" s="16">
        <v>0</v>
      </c>
      <c r="Z119" s="16">
        <v>0</v>
      </c>
      <c r="AA119" s="16">
        <v>0</v>
      </c>
      <c r="AB119" s="16">
        <v>0</v>
      </c>
      <c r="AC119" s="16">
        <v>2</v>
      </c>
    </row>
    <row r="120" spans="1:29">
      <c r="A120" s="17" t="s">
        <v>164</v>
      </c>
      <c r="B120" s="15">
        <v>58.086602999999997</v>
      </c>
      <c r="C120" s="15">
        <v>-96.503044000000003</v>
      </c>
      <c r="D120" s="18" t="s">
        <v>163</v>
      </c>
      <c r="E120" s="17"/>
      <c r="F120" s="17">
        <v>23</v>
      </c>
      <c r="G120" s="16">
        <v>2</v>
      </c>
      <c r="H120" s="16">
        <v>0</v>
      </c>
      <c r="I120" s="16">
        <v>0</v>
      </c>
      <c r="J120" s="16">
        <v>0</v>
      </c>
      <c r="K120" s="16">
        <v>0</v>
      </c>
      <c r="L120" s="16">
        <v>0</v>
      </c>
      <c r="M120" s="16">
        <v>0</v>
      </c>
      <c r="N120" s="16">
        <v>0</v>
      </c>
      <c r="O120" s="16">
        <v>0</v>
      </c>
      <c r="P120" s="16">
        <v>1</v>
      </c>
      <c r="Q120" s="16">
        <v>0</v>
      </c>
      <c r="R120" s="16">
        <v>0</v>
      </c>
      <c r="S120" s="16">
        <v>0</v>
      </c>
      <c r="T120" s="16">
        <v>0</v>
      </c>
      <c r="U120" s="16">
        <v>0</v>
      </c>
      <c r="V120" s="16">
        <v>0</v>
      </c>
      <c r="W120" s="16">
        <v>0</v>
      </c>
      <c r="X120" s="16">
        <v>0</v>
      </c>
      <c r="Y120" s="16">
        <v>0</v>
      </c>
      <c r="Z120" s="16">
        <v>0</v>
      </c>
      <c r="AA120" s="16">
        <v>0</v>
      </c>
      <c r="AB120" s="16">
        <v>0</v>
      </c>
      <c r="AC120" s="16">
        <v>26</v>
      </c>
    </row>
    <row r="121" spans="1:29">
      <c r="A121" s="14" t="s">
        <v>165</v>
      </c>
      <c r="B121" s="15">
        <v>58.274686000000003</v>
      </c>
      <c r="C121" s="15">
        <v>-97.025135000000006</v>
      </c>
      <c r="D121" s="14" t="s">
        <v>35</v>
      </c>
      <c r="E121" s="14"/>
      <c r="F121" s="14">
        <v>45</v>
      </c>
      <c r="G121" s="16">
        <v>6</v>
      </c>
      <c r="H121" s="16">
        <v>0</v>
      </c>
      <c r="I121" s="16">
        <v>0</v>
      </c>
      <c r="J121" s="16">
        <v>0</v>
      </c>
      <c r="K121" s="16">
        <v>0</v>
      </c>
      <c r="L121" s="16">
        <v>0</v>
      </c>
      <c r="M121" s="16">
        <v>0</v>
      </c>
      <c r="N121" s="16">
        <v>0</v>
      </c>
      <c r="O121" s="16">
        <v>0</v>
      </c>
      <c r="P121" s="16">
        <v>0</v>
      </c>
      <c r="Q121" s="16">
        <v>6</v>
      </c>
      <c r="R121" s="16">
        <v>0</v>
      </c>
      <c r="S121" s="16">
        <v>1</v>
      </c>
      <c r="T121" s="16">
        <v>0</v>
      </c>
      <c r="U121" s="16">
        <v>0</v>
      </c>
      <c r="V121" s="16">
        <v>0</v>
      </c>
      <c r="W121" s="16">
        <v>1</v>
      </c>
      <c r="X121" s="16">
        <v>0</v>
      </c>
      <c r="Y121" s="16">
        <v>0</v>
      </c>
      <c r="Z121" s="16">
        <v>0</v>
      </c>
      <c r="AA121" s="16">
        <v>0</v>
      </c>
      <c r="AB121" s="16">
        <v>0</v>
      </c>
      <c r="AC121" s="16">
        <v>59</v>
      </c>
    </row>
    <row r="122" spans="1:29">
      <c r="A122" s="14" t="s">
        <v>166</v>
      </c>
      <c r="B122" s="15">
        <v>58.137354000000002</v>
      </c>
      <c r="C122" s="15">
        <v>-96.816737000000003</v>
      </c>
      <c r="D122" s="14" t="s">
        <v>35</v>
      </c>
      <c r="E122" s="14"/>
      <c r="F122" s="14">
        <v>32</v>
      </c>
      <c r="G122" s="16">
        <v>40</v>
      </c>
      <c r="H122" s="16">
        <v>0</v>
      </c>
      <c r="I122" s="16">
        <v>0</v>
      </c>
      <c r="J122" s="16">
        <v>0</v>
      </c>
      <c r="K122" s="16">
        <v>2</v>
      </c>
      <c r="L122" s="16">
        <v>1</v>
      </c>
      <c r="M122" s="16">
        <v>0</v>
      </c>
      <c r="N122" s="16">
        <v>0</v>
      </c>
      <c r="O122" s="16">
        <v>0</v>
      </c>
      <c r="P122" s="16">
        <v>0</v>
      </c>
      <c r="Q122" s="16">
        <v>17</v>
      </c>
      <c r="R122" s="16">
        <v>0</v>
      </c>
      <c r="S122" s="16">
        <v>6</v>
      </c>
      <c r="T122" s="16">
        <v>0</v>
      </c>
      <c r="U122" s="16">
        <v>0</v>
      </c>
      <c r="V122" s="16">
        <v>0</v>
      </c>
      <c r="W122" s="16">
        <v>0</v>
      </c>
      <c r="X122" s="16">
        <v>0</v>
      </c>
      <c r="Y122" s="16">
        <v>0</v>
      </c>
      <c r="Z122" s="16">
        <v>0</v>
      </c>
      <c r="AA122" s="16">
        <v>0</v>
      </c>
      <c r="AB122" s="16">
        <v>0</v>
      </c>
      <c r="AC122" s="16">
        <v>98</v>
      </c>
    </row>
    <row r="123" spans="1:29">
      <c r="A123" s="17" t="s">
        <v>167</v>
      </c>
      <c r="B123" s="15">
        <v>58.537647</v>
      </c>
      <c r="C123" s="15">
        <v>-95.041449</v>
      </c>
      <c r="D123" s="17" t="s">
        <v>168</v>
      </c>
      <c r="E123" s="17"/>
      <c r="F123" s="17">
        <v>6</v>
      </c>
      <c r="G123" s="16">
        <v>54</v>
      </c>
      <c r="H123" s="16">
        <v>0</v>
      </c>
      <c r="I123" s="16">
        <v>0</v>
      </c>
      <c r="J123" s="16">
        <v>0</v>
      </c>
      <c r="K123" s="16">
        <v>0</v>
      </c>
      <c r="L123" s="16">
        <v>1</v>
      </c>
      <c r="M123" s="16">
        <v>0</v>
      </c>
      <c r="N123" s="16">
        <v>0</v>
      </c>
      <c r="O123" s="16">
        <v>0</v>
      </c>
      <c r="P123" s="16">
        <v>0</v>
      </c>
      <c r="Q123" s="16">
        <v>0</v>
      </c>
      <c r="R123" s="16">
        <v>0</v>
      </c>
      <c r="S123" s="16">
        <v>1</v>
      </c>
      <c r="T123" s="16">
        <v>0</v>
      </c>
      <c r="U123" s="16">
        <v>0</v>
      </c>
      <c r="V123" s="16">
        <v>0</v>
      </c>
      <c r="W123" s="16">
        <v>1</v>
      </c>
      <c r="X123" s="16">
        <v>0</v>
      </c>
      <c r="Y123" s="16">
        <v>0</v>
      </c>
      <c r="Z123" s="16">
        <v>0</v>
      </c>
      <c r="AA123" s="16">
        <v>0</v>
      </c>
      <c r="AB123" s="16">
        <v>0</v>
      </c>
      <c r="AC123" s="16">
        <v>63</v>
      </c>
    </row>
    <row r="124" spans="1:29">
      <c r="A124" s="17" t="s">
        <v>169</v>
      </c>
      <c r="B124" s="15">
        <v>58.614983000000002</v>
      </c>
      <c r="C124" s="15">
        <v>-95.022576999999998</v>
      </c>
      <c r="D124" s="14" t="s">
        <v>35</v>
      </c>
      <c r="E124" s="17"/>
      <c r="F124" s="17">
        <v>19</v>
      </c>
      <c r="G124" s="16">
        <v>48</v>
      </c>
      <c r="H124" s="16">
        <v>0</v>
      </c>
      <c r="I124" s="16">
        <v>0</v>
      </c>
      <c r="J124" s="16">
        <v>0</v>
      </c>
      <c r="K124" s="16">
        <v>0</v>
      </c>
      <c r="L124" s="16">
        <v>0</v>
      </c>
      <c r="M124" s="16">
        <v>1</v>
      </c>
      <c r="N124" s="16">
        <v>0</v>
      </c>
      <c r="O124" s="16">
        <v>0</v>
      </c>
      <c r="P124" s="16">
        <v>2</v>
      </c>
      <c r="Q124" s="16">
        <v>4</v>
      </c>
      <c r="R124" s="16">
        <v>0</v>
      </c>
      <c r="S124" s="16">
        <v>0</v>
      </c>
      <c r="T124" s="16">
        <v>0</v>
      </c>
      <c r="U124" s="16">
        <v>0</v>
      </c>
      <c r="V124" s="16">
        <v>0</v>
      </c>
      <c r="W124" s="16">
        <v>0</v>
      </c>
      <c r="X124" s="16">
        <v>0</v>
      </c>
      <c r="Y124" s="16">
        <v>0</v>
      </c>
      <c r="Z124" s="16">
        <v>0</v>
      </c>
      <c r="AA124" s="16">
        <v>0</v>
      </c>
      <c r="AB124" s="16">
        <v>0</v>
      </c>
      <c r="AC124" s="16">
        <v>74</v>
      </c>
    </row>
    <row r="125" spans="1:29">
      <c r="A125" s="17" t="s">
        <v>170</v>
      </c>
      <c r="B125" s="15">
        <v>58.319578999999997</v>
      </c>
      <c r="C125" s="15">
        <v>-97.357714999999999</v>
      </c>
      <c r="D125" s="14" t="s">
        <v>35</v>
      </c>
      <c r="E125" s="17"/>
      <c r="F125" s="17">
        <v>70</v>
      </c>
      <c r="G125" s="16">
        <v>8</v>
      </c>
      <c r="H125" s="16">
        <v>0</v>
      </c>
      <c r="I125" s="16">
        <v>0</v>
      </c>
      <c r="J125" s="16">
        <v>0</v>
      </c>
      <c r="K125" s="16">
        <v>0</v>
      </c>
      <c r="L125" s="16">
        <v>2</v>
      </c>
      <c r="M125" s="16">
        <v>0</v>
      </c>
      <c r="N125" s="16">
        <v>0</v>
      </c>
      <c r="O125" s="16">
        <v>4</v>
      </c>
      <c r="P125" s="16">
        <v>1</v>
      </c>
      <c r="Q125" s="16">
        <v>5</v>
      </c>
      <c r="R125" s="16">
        <v>0</v>
      </c>
      <c r="S125" s="16">
        <v>3</v>
      </c>
      <c r="T125" s="16">
        <v>0</v>
      </c>
      <c r="U125" s="16">
        <v>0</v>
      </c>
      <c r="V125" s="16">
        <v>0</v>
      </c>
      <c r="W125" s="16">
        <v>0</v>
      </c>
      <c r="X125" s="16">
        <v>0</v>
      </c>
      <c r="Y125" s="16">
        <v>0</v>
      </c>
      <c r="Z125" s="16">
        <v>0</v>
      </c>
      <c r="AA125" s="16">
        <v>0</v>
      </c>
      <c r="AB125" s="16">
        <v>0</v>
      </c>
      <c r="AC125" s="16">
        <v>93</v>
      </c>
    </row>
    <row r="126" spans="1:29">
      <c r="A126" s="14" t="s">
        <v>171</v>
      </c>
      <c r="B126" s="15">
        <v>58.049661</v>
      </c>
      <c r="C126" s="15">
        <v>-97.495734999999996</v>
      </c>
      <c r="D126" s="14" t="s">
        <v>35</v>
      </c>
      <c r="E126" s="14"/>
      <c r="F126" s="14">
        <v>76</v>
      </c>
      <c r="G126" s="16">
        <v>22</v>
      </c>
      <c r="H126" s="16">
        <v>0</v>
      </c>
      <c r="I126" s="16">
        <v>0</v>
      </c>
      <c r="J126" s="16">
        <v>0</v>
      </c>
      <c r="K126" s="16">
        <v>0</v>
      </c>
      <c r="L126" s="16">
        <v>1</v>
      </c>
      <c r="M126" s="16">
        <v>0</v>
      </c>
      <c r="N126" s="16">
        <v>0</v>
      </c>
      <c r="O126" s="16">
        <v>0</v>
      </c>
      <c r="P126" s="16">
        <v>0</v>
      </c>
      <c r="Q126" s="16">
        <v>6</v>
      </c>
      <c r="R126" s="16">
        <v>0</v>
      </c>
      <c r="S126" s="16">
        <v>6</v>
      </c>
      <c r="T126" s="16">
        <v>0</v>
      </c>
      <c r="U126" s="16">
        <v>1</v>
      </c>
      <c r="V126" s="16">
        <v>0</v>
      </c>
      <c r="W126" s="16">
        <v>1</v>
      </c>
      <c r="X126" s="16">
        <v>0</v>
      </c>
      <c r="Y126" s="16">
        <v>0</v>
      </c>
      <c r="Z126" s="16">
        <v>0</v>
      </c>
      <c r="AA126" s="16">
        <v>0</v>
      </c>
      <c r="AB126" s="16">
        <v>0</v>
      </c>
      <c r="AC126" s="16">
        <v>113</v>
      </c>
    </row>
    <row r="127" spans="1:29">
      <c r="A127" s="14" t="s">
        <v>172</v>
      </c>
      <c r="B127" s="15">
        <v>58.225332000000002</v>
      </c>
      <c r="C127" s="15">
        <v>-97.470224999999999</v>
      </c>
      <c r="D127" s="14" t="s">
        <v>35</v>
      </c>
      <c r="E127" s="14"/>
      <c r="F127" s="14">
        <v>33</v>
      </c>
      <c r="G127" s="16">
        <v>3</v>
      </c>
      <c r="H127" s="16">
        <v>0</v>
      </c>
      <c r="I127" s="16">
        <v>0</v>
      </c>
      <c r="J127" s="16">
        <v>0</v>
      </c>
      <c r="K127" s="16">
        <v>0</v>
      </c>
      <c r="L127" s="16">
        <v>0</v>
      </c>
      <c r="M127" s="16">
        <v>0</v>
      </c>
      <c r="N127" s="16">
        <v>0</v>
      </c>
      <c r="O127" s="16">
        <v>0</v>
      </c>
      <c r="P127" s="16">
        <v>1</v>
      </c>
      <c r="Q127" s="16">
        <v>1</v>
      </c>
      <c r="R127" s="16">
        <v>0</v>
      </c>
      <c r="S127" s="16">
        <v>2</v>
      </c>
      <c r="T127" s="16">
        <v>0</v>
      </c>
      <c r="U127" s="16">
        <v>1</v>
      </c>
      <c r="V127" s="16">
        <v>0</v>
      </c>
      <c r="W127" s="16">
        <v>0</v>
      </c>
      <c r="X127" s="16">
        <v>0</v>
      </c>
      <c r="Y127" s="16">
        <v>0</v>
      </c>
      <c r="Z127" s="16">
        <v>0</v>
      </c>
      <c r="AA127" s="16">
        <v>0</v>
      </c>
      <c r="AB127" s="16">
        <v>0</v>
      </c>
      <c r="AC127" s="16">
        <v>41</v>
      </c>
    </row>
    <row r="128" spans="1:29">
      <c r="A128" s="14" t="s">
        <v>173</v>
      </c>
      <c r="B128" s="15">
        <v>58.107762000000001</v>
      </c>
      <c r="C128" s="15">
        <v>-97.108351999999996</v>
      </c>
      <c r="D128" s="14" t="s">
        <v>35</v>
      </c>
      <c r="E128" s="14"/>
      <c r="F128" s="14">
        <v>1</v>
      </c>
      <c r="G128" s="16">
        <v>0</v>
      </c>
      <c r="H128" s="16">
        <v>0</v>
      </c>
      <c r="I128" s="16">
        <v>0</v>
      </c>
      <c r="J128" s="16">
        <v>0</v>
      </c>
      <c r="K128" s="16">
        <v>0</v>
      </c>
      <c r="L128" s="16">
        <v>0</v>
      </c>
      <c r="M128" s="16">
        <v>0</v>
      </c>
      <c r="N128" s="16">
        <v>0</v>
      </c>
      <c r="O128" s="16">
        <v>0</v>
      </c>
      <c r="P128" s="16">
        <v>0</v>
      </c>
      <c r="Q128" s="16">
        <v>0</v>
      </c>
      <c r="R128" s="16">
        <v>0</v>
      </c>
      <c r="S128" s="16">
        <v>0</v>
      </c>
      <c r="T128" s="16">
        <v>0</v>
      </c>
      <c r="U128" s="16">
        <v>0</v>
      </c>
      <c r="V128" s="16">
        <v>0</v>
      </c>
      <c r="W128" s="16">
        <v>0</v>
      </c>
      <c r="X128" s="16">
        <v>0</v>
      </c>
      <c r="Y128" s="16">
        <v>0</v>
      </c>
      <c r="Z128" s="16">
        <v>0</v>
      </c>
      <c r="AA128" s="16">
        <v>0</v>
      </c>
      <c r="AB128" s="16">
        <v>0</v>
      </c>
      <c r="AC128" s="16">
        <v>1</v>
      </c>
    </row>
    <row r="129" spans="1:29">
      <c r="A129" s="17" t="s">
        <v>174</v>
      </c>
      <c r="B129" s="15">
        <v>58.565075</v>
      </c>
      <c r="C129" s="15">
        <v>-96.015868999999995</v>
      </c>
      <c r="D129" s="17" t="s">
        <v>35</v>
      </c>
      <c r="E129" s="17"/>
      <c r="F129" s="17">
        <v>69</v>
      </c>
      <c r="G129" s="16">
        <v>17</v>
      </c>
      <c r="H129" s="16">
        <v>0</v>
      </c>
      <c r="I129" s="16">
        <v>0</v>
      </c>
      <c r="J129" s="16">
        <v>0</v>
      </c>
      <c r="K129" s="16">
        <v>0</v>
      </c>
      <c r="L129" s="16">
        <v>0</v>
      </c>
      <c r="M129" s="16">
        <v>0</v>
      </c>
      <c r="N129" s="16">
        <v>0</v>
      </c>
      <c r="O129" s="16">
        <v>0</v>
      </c>
      <c r="P129" s="16">
        <v>8</v>
      </c>
      <c r="Q129" s="16">
        <v>4</v>
      </c>
      <c r="R129" s="16">
        <v>0</v>
      </c>
      <c r="S129" s="16">
        <v>8</v>
      </c>
      <c r="T129" s="16">
        <v>0</v>
      </c>
      <c r="U129" s="16">
        <v>0</v>
      </c>
      <c r="V129" s="16">
        <v>0</v>
      </c>
      <c r="W129" s="16">
        <v>0</v>
      </c>
      <c r="X129" s="16">
        <v>0</v>
      </c>
      <c r="Y129" s="16">
        <v>0</v>
      </c>
      <c r="Z129" s="16">
        <v>0</v>
      </c>
      <c r="AA129" s="16">
        <v>0</v>
      </c>
      <c r="AB129" s="16">
        <v>0</v>
      </c>
      <c r="AC129" s="16">
        <v>106</v>
      </c>
    </row>
    <row r="130" spans="1:29">
      <c r="A130" s="14" t="s">
        <v>175</v>
      </c>
      <c r="B130" s="15">
        <v>58.220084</v>
      </c>
      <c r="C130" s="15">
        <v>-96.151836000000003</v>
      </c>
      <c r="D130" s="14" t="s">
        <v>35</v>
      </c>
      <c r="E130" s="14"/>
      <c r="F130" s="14">
        <v>57</v>
      </c>
      <c r="G130" s="16">
        <v>26</v>
      </c>
      <c r="H130" s="16">
        <v>0</v>
      </c>
      <c r="I130" s="16">
        <v>0</v>
      </c>
      <c r="J130" s="16">
        <v>0</v>
      </c>
      <c r="K130" s="16">
        <v>0</v>
      </c>
      <c r="L130" s="16">
        <v>4</v>
      </c>
      <c r="M130" s="16">
        <v>2</v>
      </c>
      <c r="N130" s="16">
        <v>0</v>
      </c>
      <c r="O130" s="16">
        <v>0</v>
      </c>
      <c r="P130" s="16">
        <v>2</v>
      </c>
      <c r="Q130" s="16">
        <v>2</v>
      </c>
      <c r="R130" s="16">
        <v>0</v>
      </c>
      <c r="S130" s="16">
        <v>0</v>
      </c>
      <c r="T130" s="16">
        <v>0</v>
      </c>
      <c r="U130" s="16">
        <v>0</v>
      </c>
      <c r="V130" s="16">
        <v>0</v>
      </c>
      <c r="W130" s="16">
        <v>0</v>
      </c>
      <c r="X130" s="16">
        <v>0</v>
      </c>
      <c r="Y130" s="16">
        <v>0</v>
      </c>
      <c r="Z130" s="16">
        <v>0</v>
      </c>
      <c r="AA130" s="16">
        <v>0</v>
      </c>
      <c r="AB130" s="16">
        <v>0</v>
      </c>
      <c r="AC130" s="16">
        <v>93</v>
      </c>
    </row>
    <row r="131" spans="1:29">
      <c r="A131" s="14" t="s">
        <v>176</v>
      </c>
      <c r="B131" s="15">
        <v>58.267887000000002</v>
      </c>
      <c r="C131" s="15">
        <v>-95.725184999999996</v>
      </c>
      <c r="D131" s="14" t="s">
        <v>35</v>
      </c>
      <c r="E131" s="14"/>
      <c r="F131" s="14">
        <v>34</v>
      </c>
      <c r="G131" s="16">
        <v>27</v>
      </c>
      <c r="H131" s="16">
        <v>0</v>
      </c>
      <c r="I131" s="16">
        <v>0</v>
      </c>
      <c r="J131" s="16">
        <v>0</v>
      </c>
      <c r="K131" s="16">
        <v>3</v>
      </c>
      <c r="L131" s="16">
        <v>0</v>
      </c>
      <c r="M131" s="16">
        <v>0</v>
      </c>
      <c r="N131" s="16">
        <v>0</v>
      </c>
      <c r="O131" s="16">
        <v>0</v>
      </c>
      <c r="P131" s="16">
        <v>0</v>
      </c>
      <c r="Q131" s="16">
        <v>6</v>
      </c>
      <c r="R131" s="16">
        <v>0</v>
      </c>
      <c r="S131" s="16">
        <v>1</v>
      </c>
      <c r="T131" s="16">
        <v>0</v>
      </c>
      <c r="U131" s="16">
        <v>0</v>
      </c>
      <c r="V131" s="16">
        <v>1</v>
      </c>
      <c r="W131" s="16">
        <v>0</v>
      </c>
      <c r="X131" s="16">
        <v>0</v>
      </c>
      <c r="Y131" s="16">
        <v>0</v>
      </c>
      <c r="Z131" s="16">
        <v>0</v>
      </c>
      <c r="AA131" s="16">
        <v>1</v>
      </c>
      <c r="AB131" s="16">
        <v>0</v>
      </c>
      <c r="AC131" s="16">
        <v>73</v>
      </c>
    </row>
    <row r="132" spans="1:29">
      <c r="A132" s="14" t="s">
        <v>177</v>
      </c>
      <c r="B132" s="15">
        <v>58.089302000000004</v>
      </c>
      <c r="C132" s="15">
        <v>-97.478915000000001</v>
      </c>
      <c r="D132" s="14" t="s">
        <v>35</v>
      </c>
      <c r="E132" s="14"/>
      <c r="F132" s="14">
        <v>62</v>
      </c>
      <c r="G132" s="16">
        <v>4</v>
      </c>
      <c r="H132" s="16">
        <v>0</v>
      </c>
      <c r="I132" s="16">
        <v>0</v>
      </c>
      <c r="J132" s="16">
        <v>0</v>
      </c>
      <c r="K132" s="16">
        <v>1</v>
      </c>
      <c r="L132" s="16">
        <v>3</v>
      </c>
      <c r="M132" s="16">
        <v>8</v>
      </c>
      <c r="N132" s="16">
        <v>0</v>
      </c>
      <c r="O132" s="16">
        <v>0</v>
      </c>
      <c r="P132" s="16">
        <v>1</v>
      </c>
      <c r="Q132" s="16">
        <v>1</v>
      </c>
      <c r="R132" s="16">
        <v>0</v>
      </c>
      <c r="S132" s="16">
        <v>0</v>
      </c>
      <c r="T132" s="16">
        <v>0</v>
      </c>
      <c r="U132" s="16">
        <v>2</v>
      </c>
      <c r="V132" s="16">
        <v>0</v>
      </c>
      <c r="W132" s="16">
        <v>1</v>
      </c>
      <c r="X132" s="16">
        <v>0</v>
      </c>
      <c r="Y132" s="16">
        <v>0</v>
      </c>
      <c r="Z132" s="16">
        <v>0</v>
      </c>
      <c r="AA132" s="16">
        <v>1</v>
      </c>
      <c r="AB132" s="16">
        <v>0</v>
      </c>
      <c r="AC132" s="16">
        <v>84</v>
      </c>
    </row>
    <row r="133" spans="1:29">
      <c r="A133" s="14" t="s">
        <v>178</v>
      </c>
      <c r="B133" s="15">
        <v>58.080492</v>
      </c>
      <c r="C133" s="15">
        <v>-96.658439000000001</v>
      </c>
      <c r="D133" s="14" t="s">
        <v>35</v>
      </c>
      <c r="E133" s="14"/>
      <c r="F133" s="14">
        <v>38</v>
      </c>
      <c r="G133" s="16">
        <v>41</v>
      </c>
      <c r="H133" s="16">
        <v>0</v>
      </c>
      <c r="I133" s="16">
        <v>0</v>
      </c>
      <c r="J133" s="16">
        <v>0</v>
      </c>
      <c r="K133" s="16">
        <v>0</v>
      </c>
      <c r="L133" s="16">
        <v>0</v>
      </c>
      <c r="M133" s="16">
        <v>0</v>
      </c>
      <c r="N133" s="16">
        <v>0</v>
      </c>
      <c r="O133" s="16">
        <v>0</v>
      </c>
      <c r="P133" s="16">
        <v>0</v>
      </c>
      <c r="Q133" s="16">
        <v>5</v>
      </c>
      <c r="R133" s="16">
        <v>0</v>
      </c>
      <c r="S133" s="16">
        <v>3</v>
      </c>
      <c r="T133" s="16">
        <v>0</v>
      </c>
      <c r="U133" s="16">
        <v>0</v>
      </c>
      <c r="V133" s="16">
        <v>0</v>
      </c>
      <c r="W133" s="16">
        <v>0</v>
      </c>
      <c r="X133" s="16">
        <v>0</v>
      </c>
      <c r="Y133" s="16">
        <v>0</v>
      </c>
      <c r="Z133" s="16">
        <v>0</v>
      </c>
      <c r="AA133" s="16">
        <v>0</v>
      </c>
      <c r="AB133" s="16">
        <v>0</v>
      </c>
      <c r="AC133" s="16">
        <v>87</v>
      </c>
    </row>
    <row r="134" spans="1:29">
      <c r="A134" s="14" t="s">
        <v>179</v>
      </c>
      <c r="B134" s="15">
        <v>58.144553999999999</v>
      </c>
      <c r="C134" s="15">
        <v>-97.082480000000004</v>
      </c>
      <c r="D134" s="14" t="s">
        <v>35</v>
      </c>
      <c r="E134" s="14"/>
      <c r="F134" s="14">
        <v>41</v>
      </c>
      <c r="G134" s="16">
        <v>20</v>
      </c>
      <c r="H134" s="16">
        <v>0</v>
      </c>
      <c r="I134" s="16">
        <v>0</v>
      </c>
      <c r="J134" s="16">
        <v>0</v>
      </c>
      <c r="K134" s="16">
        <v>1</v>
      </c>
      <c r="L134" s="16">
        <v>1</v>
      </c>
      <c r="M134" s="16">
        <v>0</v>
      </c>
      <c r="N134" s="16">
        <v>0</v>
      </c>
      <c r="O134" s="16">
        <v>0</v>
      </c>
      <c r="P134" s="16">
        <v>0</v>
      </c>
      <c r="Q134" s="16">
        <v>8</v>
      </c>
      <c r="R134" s="16">
        <v>0</v>
      </c>
      <c r="S134" s="16">
        <v>1</v>
      </c>
      <c r="T134" s="16">
        <v>0</v>
      </c>
      <c r="U134" s="16">
        <v>0</v>
      </c>
      <c r="V134" s="16">
        <v>0</v>
      </c>
      <c r="W134" s="16">
        <v>0</v>
      </c>
      <c r="X134" s="16">
        <v>0</v>
      </c>
      <c r="Y134" s="16">
        <v>0</v>
      </c>
      <c r="Z134" s="16">
        <v>0</v>
      </c>
      <c r="AA134" s="16">
        <v>0</v>
      </c>
      <c r="AB134" s="16">
        <v>0</v>
      </c>
      <c r="AC134" s="16">
        <v>72</v>
      </c>
    </row>
    <row r="135" spans="1:29">
      <c r="A135" s="14" t="s">
        <v>180</v>
      </c>
      <c r="B135" s="15">
        <v>58.056826999999998</v>
      </c>
      <c r="C135" s="15">
        <v>-96.763901000000004</v>
      </c>
      <c r="D135" s="14" t="s">
        <v>35</v>
      </c>
      <c r="E135" s="14"/>
      <c r="F135" s="14">
        <v>29</v>
      </c>
      <c r="G135" s="16">
        <v>25</v>
      </c>
      <c r="H135" s="16">
        <v>0</v>
      </c>
      <c r="I135" s="16">
        <v>0</v>
      </c>
      <c r="J135" s="16">
        <v>0</v>
      </c>
      <c r="K135" s="16">
        <v>0</v>
      </c>
      <c r="L135" s="16">
        <v>3</v>
      </c>
      <c r="M135" s="16">
        <v>1</v>
      </c>
      <c r="N135" s="16">
        <v>0</v>
      </c>
      <c r="O135" s="16">
        <v>0</v>
      </c>
      <c r="P135" s="16">
        <v>2</v>
      </c>
      <c r="Q135" s="16">
        <v>5</v>
      </c>
      <c r="R135" s="16">
        <v>0</v>
      </c>
      <c r="S135" s="16">
        <v>1</v>
      </c>
      <c r="T135" s="16">
        <v>0</v>
      </c>
      <c r="U135" s="16">
        <v>1</v>
      </c>
      <c r="V135" s="16">
        <v>1</v>
      </c>
      <c r="W135" s="16">
        <v>0</v>
      </c>
      <c r="X135" s="16">
        <v>0</v>
      </c>
      <c r="Y135" s="16">
        <v>0</v>
      </c>
      <c r="Z135" s="16">
        <v>0</v>
      </c>
      <c r="AA135" s="16">
        <v>0</v>
      </c>
      <c r="AB135" s="16">
        <v>1</v>
      </c>
      <c r="AC135" s="16">
        <v>69</v>
      </c>
    </row>
    <row r="136" spans="1:29">
      <c r="A136" s="17" t="s">
        <v>181</v>
      </c>
      <c r="B136" s="15">
        <v>58.236868000000001</v>
      </c>
      <c r="C136" s="15">
        <v>-97.331068999999999</v>
      </c>
      <c r="D136" s="14" t="s">
        <v>35</v>
      </c>
      <c r="E136" s="17"/>
      <c r="F136" s="17">
        <v>49</v>
      </c>
      <c r="G136" s="16">
        <v>16</v>
      </c>
      <c r="H136" s="16">
        <v>0</v>
      </c>
      <c r="I136" s="16">
        <v>0</v>
      </c>
      <c r="J136" s="16">
        <v>0</v>
      </c>
      <c r="K136" s="16">
        <v>0</v>
      </c>
      <c r="L136" s="16">
        <v>1</v>
      </c>
      <c r="M136" s="16">
        <v>0</v>
      </c>
      <c r="N136" s="16">
        <v>0</v>
      </c>
      <c r="O136" s="16">
        <v>2</v>
      </c>
      <c r="P136" s="16">
        <v>3</v>
      </c>
      <c r="Q136" s="16">
        <v>0</v>
      </c>
      <c r="R136" s="16">
        <v>0</v>
      </c>
      <c r="S136" s="16">
        <v>3</v>
      </c>
      <c r="T136" s="16">
        <v>0</v>
      </c>
      <c r="U136" s="16">
        <v>1</v>
      </c>
      <c r="V136" s="16">
        <v>0</v>
      </c>
      <c r="W136" s="16">
        <v>0</v>
      </c>
      <c r="X136" s="16">
        <v>0</v>
      </c>
      <c r="Y136" s="16">
        <v>0</v>
      </c>
      <c r="Z136" s="16">
        <v>0</v>
      </c>
      <c r="AC136" s="16">
        <v>75</v>
      </c>
    </row>
    <row r="137" spans="1:29">
      <c r="A137" s="17" t="s">
        <v>182</v>
      </c>
      <c r="B137" s="15">
        <v>58.280062000000001</v>
      </c>
      <c r="C137" s="15">
        <v>-97.354453000000007</v>
      </c>
      <c r="D137" s="14" t="s">
        <v>35</v>
      </c>
      <c r="E137" s="17"/>
      <c r="F137" s="17">
        <v>53</v>
      </c>
      <c r="G137" s="16">
        <v>7</v>
      </c>
      <c r="H137" s="16">
        <v>0</v>
      </c>
      <c r="I137" s="16">
        <v>0</v>
      </c>
      <c r="J137" s="16">
        <v>0</v>
      </c>
      <c r="K137" s="16">
        <v>1</v>
      </c>
      <c r="L137" s="16">
        <v>3</v>
      </c>
      <c r="M137" s="16">
        <v>0</v>
      </c>
      <c r="N137" s="16">
        <v>0</v>
      </c>
      <c r="O137" s="16">
        <v>0</v>
      </c>
      <c r="P137" s="16">
        <v>0</v>
      </c>
      <c r="Q137" s="16">
        <v>4</v>
      </c>
      <c r="R137" s="16">
        <v>0</v>
      </c>
      <c r="S137" s="16">
        <v>4</v>
      </c>
      <c r="T137" s="16">
        <v>0</v>
      </c>
      <c r="U137" s="16">
        <v>1</v>
      </c>
      <c r="V137" s="16">
        <v>0</v>
      </c>
      <c r="W137" s="16">
        <v>2</v>
      </c>
      <c r="X137" s="16">
        <v>0</v>
      </c>
      <c r="Y137" s="16">
        <v>0</v>
      </c>
      <c r="Z137" s="16">
        <v>0</v>
      </c>
      <c r="AA137" s="16">
        <v>0</v>
      </c>
      <c r="AB137" s="16">
        <v>0</v>
      </c>
      <c r="AC137" s="16">
        <v>75</v>
      </c>
    </row>
    <row r="138" spans="1:29">
      <c r="A138" s="17" t="s">
        <v>183</v>
      </c>
      <c r="B138" s="15">
        <v>58.259053999999999</v>
      </c>
      <c r="C138" s="15">
        <v>-95.897315000000006</v>
      </c>
      <c r="D138" s="14" t="s">
        <v>35</v>
      </c>
      <c r="E138" s="17"/>
      <c r="F138" s="17">
        <v>43</v>
      </c>
      <c r="G138" s="16">
        <v>44</v>
      </c>
      <c r="H138" s="16">
        <v>0</v>
      </c>
      <c r="I138" s="16">
        <v>0</v>
      </c>
      <c r="J138" s="16">
        <v>0</v>
      </c>
      <c r="K138" s="16">
        <v>2</v>
      </c>
      <c r="L138" s="16">
        <v>0</v>
      </c>
      <c r="M138" s="16">
        <v>0</v>
      </c>
      <c r="N138" s="16">
        <v>0</v>
      </c>
      <c r="O138" s="16">
        <v>0</v>
      </c>
      <c r="P138" s="16">
        <v>0</v>
      </c>
      <c r="Q138" s="16">
        <v>4</v>
      </c>
      <c r="R138" s="16">
        <v>0</v>
      </c>
      <c r="S138" s="16">
        <v>2</v>
      </c>
      <c r="T138" s="16">
        <v>0</v>
      </c>
      <c r="U138" s="16">
        <v>0</v>
      </c>
      <c r="V138" s="16">
        <v>0</v>
      </c>
      <c r="W138" s="16">
        <v>1</v>
      </c>
      <c r="X138" s="16">
        <v>0</v>
      </c>
      <c r="Y138" s="16">
        <v>0</v>
      </c>
      <c r="Z138" s="16">
        <v>0</v>
      </c>
      <c r="AA138" s="16">
        <v>0</v>
      </c>
      <c r="AB138" s="16">
        <v>0</v>
      </c>
      <c r="AC138" s="16">
        <v>96</v>
      </c>
    </row>
    <row r="139" spans="1:29">
      <c r="A139" s="17" t="s">
        <v>184</v>
      </c>
      <c r="B139" s="15">
        <v>58.018996999999999</v>
      </c>
      <c r="C139" s="15">
        <v>-95.122390999999993</v>
      </c>
      <c r="D139" s="14" t="s">
        <v>35</v>
      </c>
      <c r="E139" s="17"/>
      <c r="F139" s="17">
        <v>40</v>
      </c>
      <c r="G139" s="16">
        <v>6</v>
      </c>
      <c r="H139" s="16">
        <v>0</v>
      </c>
      <c r="I139" s="16">
        <v>0</v>
      </c>
      <c r="J139" s="16">
        <v>0</v>
      </c>
      <c r="K139" s="16">
        <v>1</v>
      </c>
      <c r="L139" s="16">
        <v>1</v>
      </c>
      <c r="M139" s="16">
        <v>0</v>
      </c>
      <c r="N139" s="16">
        <v>0</v>
      </c>
      <c r="O139" s="16">
        <v>0</v>
      </c>
      <c r="P139" s="16">
        <v>2</v>
      </c>
      <c r="Q139" s="16">
        <v>4</v>
      </c>
      <c r="R139" s="16">
        <v>0</v>
      </c>
      <c r="S139" s="16">
        <v>0</v>
      </c>
      <c r="T139" s="16">
        <v>0</v>
      </c>
      <c r="U139" s="16">
        <v>3</v>
      </c>
      <c r="V139" s="16">
        <v>0</v>
      </c>
      <c r="W139" s="16">
        <v>0</v>
      </c>
      <c r="X139" s="16">
        <v>0</v>
      </c>
      <c r="Y139" s="16">
        <v>0</v>
      </c>
      <c r="Z139" s="16">
        <v>0</v>
      </c>
      <c r="AA139" s="16">
        <v>0</v>
      </c>
      <c r="AB139" s="16">
        <v>1</v>
      </c>
      <c r="AC139" s="16">
        <v>58</v>
      </c>
    </row>
    <row r="140" spans="1:29">
      <c r="A140" s="14" t="s">
        <v>185</v>
      </c>
      <c r="B140" s="15">
        <v>58.158968000000002</v>
      </c>
      <c r="C140" s="15">
        <v>-95.905364000000006</v>
      </c>
      <c r="D140" s="14" t="s">
        <v>35</v>
      </c>
      <c r="E140" s="14"/>
      <c r="F140" s="14">
        <v>52</v>
      </c>
      <c r="G140" s="16">
        <v>41</v>
      </c>
      <c r="H140" s="16">
        <v>0</v>
      </c>
      <c r="I140" s="16">
        <v>0</v>
      </c>
      <c r="J140" s="16">
        <v>0</v>
      </c>
      <c r="K140" s="16">
        <v>2</v>
      </c>
      <c r="L140" s="16">
        <v>1</v>
      </c>
      <c r="M140" s="16">
        <v>1</v>
      </c>
      <c r="N140" s="16">
        <v>0</v>
      </c>
      <c r="O140" s="16">
        <v>0</v>
      </c>
      <c r="P140" s="16">
        <v>1</v>
      </c>
      <c r="Q140" s="16">
        <v>1</v>
      </c>
      <c r="R140" s="16">
        <v>0</v>
      </c>
      <c r="S140" s="16">
        <v>2</v>
      </c>
      <c r="T140" s="16">
        <v>0</v>
      </c>
      <c r="U140" s="16">
        <v>2</v>
      </c>
      <c r="V140" s="16">
        <v>0</v>
      </c>
      <c r="W140" s="16">
        <v>0</v>
      </c>
      <c r="X140" s="16">
        <v>0</v>
      </c>
      <c r="Y140" s="16">
        <v>0</v>
      </c>
      <c r="Z140" s="16">
        <v>0</v>
      </c>
      <c r="AA140" s="16">
        <v>0</v>
      </c>
      <c r="AB140" s="16">
        <v>0</v>
      </c>
      <c r="AC140" s="16">
        <v>103</v>
      </c>
    </row>
    <row r="141" spans="1:29">
      <c r="A141" s="14" t="s">
        <v>186</v>
      </c>
      <c r="B141" s="15">
        <v>58.272807</v>
      </c>
      <c r="C141" s="15">
        <v>-96.299180000000007</v>
      </c>
      <c r="D141" s="14" t="s">
        <v>35</v>
      </c>
      <c r="E141" s="14"/>
      <c r="F141" s="14">
        <v>8</v>
      </c>
      <c r="G141" s="16">
        <v>6</v>
      </c>
      <c r="H141" s="16">
        <v>0</v>
      </c>
      <c r="I141" s="16">
        <v>0</v>
      </c>
      <c r="J141" s="16">
        <v>0</v>
      </c>
      <c r="K141" s="16">
        <v>0</v>
      </c>
      <c r="L141" s="16">
        <v>0</v>
      </c>
      <c r="M141" s="16">
        <v>0</v>
      </c>
      <c r="N141" s="16">
        <v>0</v>
      </c>
      <c r="O141" s="16">
        <v>0</v>
      </c>
      <c r="P141" s="16">
        <v>1</v>
      </c>
      <c r="Q141" s="16">
        <v>0</v>
      </c>
      <c r="R141" s="16">
        <v>0</v>
      </c>
      <c r="S141" s="16">
        <v>0</v>
      </c>
      <c r="T141" s="16">
        <v>0</v>
      </c>
      <c r="U141" s="16">
        <v>0</v>
      </c>
      <c r="V141" s="16">
        <v>0</v>
      </c>
      <c r="W141" s="16">
        <v>0</v>
      </c>
      <c r="X141" s="16">
        <v>0</v>
      </c>
      <c r="Y141" s="16">
        <v>0</v>
      </c>
      <c r="Z141" s="16">
        <v>0</v>
      </c>
      <c r="AA141" s="16">
        <v>0</v>
      </c>
      <c r="AB141" s="16">
        <v>0</v>
      </c>
      <c r="AC141" s="16">
        <v>15</v>
      </c>
    </row>
    <row r="142" spans="1:29">
      <c r="A142" s="17" t="s">
        <v>187</v>
      </c>
      <c r="B142" s="15">
        <v>58.588988999999998</v>
      </c>
      <c r="C142" s="15">
        <v>-95.680049999999994</v>
      </c>
      <c r="D142" s="17" t="s">
        <v>35</v>
      </c>
      <c r="E142" s="17"/>
      <c r="F142" s="17">
        <v>23</v>
      </c>
      <c r="G142" s="16">
        <v>5</v>
      </c>
      <c r="H142" s="16">
        <v>0</v>
      </c>
      <c r="I142" s="16">
        <v>0</v>
      </c>
      <c r="J142" s="16">
        <v>0</v>
      </c>
      <c r="K142" s="16">
        <v>0</v>
      </c>
      <c r="L142" s="16">
        <v>0</v>
      </c>
      <c r="M142" s="16">
        <v>4</v>
      </c>
      <c r="N142" s="16">
        <v>0</v>
      </c>
      <c r="O142" s="16">
        <v>0</v>
      </c>
      <c r="P142" s="16">
        <v>2</v>
      </c>
      <c r="Q142" s="16">
        <v>0</v>
      </c>
      <c r="R142" s="16">
        <v>0</v>
      </c>
      <c r="S142" s="16">
        <v>0</v>
      </c>
      <c r="T142" s="16">
        <v>0</v>
      </c>
      <c r="U142" s="16">
        <v>1</v>
      </c>
      <c r="V142" s="16">
        <v>0</v>
      </c>
      <c r="W142" s="16">
        <v>0</v>
      </c>
      <c r="X142" s="16">
        <v>0</v>
      </c>
      <c r="Y142" s="16">
        <v>0</v>
      </c>
      <c r="Z142" s="16">
        <v>0</v>
      </c>
      <c r="AA142" s="16">
        <v>0</v>
      </c>
      <c r="AB142" s="16">
        <v>0</v>
      </c>
      <c r="AC142" s="16">
        <v>35</v>
      </c>
    </row>
    <row r="143" spans="1:29">
      <c r="A143" s="14" t="s">
        <v>188</v>
      </c>
      <c r="B143" s="15">
        <v>58.301679999999998</v>
      </c>
      <c r="C143" s="15">
        <v>-96.155085999999997</v>
      </c>
      <c r="D143" s="17" t="s">
        <v>35</v>
      </c>
      <c r="E143" s="14"/>
      <c r="F143" s="14">
        <v>34</v>
      </c>
      <c r="G143" s="16">
        <v>31</v>
      </c>
      <c r="H143" s="16">
        <v>0</v>
      </c>
      <c r="I143" s="16">
        <v>0</v>
      </c>
      <c r="J143" s="16">
        <v>0</v>
      </c>
      <c r="K143" s="16">
        <v>0</v>
      </c>
      <c r="L143" s="16">
        <v>0</v>
      </c>
      <c r="M143" s="16">
        <v>2</v>
      </c>
      <c r="N143" s="16">
        <v>0</v>
      </c>
      <c r="O143" s="16">
        <v>0</v>
      </c>
      <c r="P143" s="16">
        <v>3</v>
      </c>
      <c r="Q143" s="16">
        <v>3</v>
      </c>
      <c r="R143" s="16">
        <v>0</v>
      </c>
      <c r="S143" s="16">
        <v>0</v>
      </c>
      <c r="T143" s="16">
        <v>0</v>
      </c>
      <c r="U143" s="16">
        <v>2</v>
      </c>
      <c r="V143" s="16">
        <v>0</v>
      </c>
      <c r="W143" s="16">
        <v>0</v>
      </c>
      <c r="X143" s="16">
        <v>0</v>
      </c>
      <c r="Y143" s="16">
        <v>0</v>
      </c>
      <c r="Z143" s="16">
        <v>0</v>
      </c>
      <c r="AA143" s="16">
        <v>0</v>
      </c>
      <c r="AB143" s="16">
        <v>0</v>
      </c>
      <c r="AC143" s="16">
        <v>75</v>
      </c>
    </row>
    <row r="144" spans="1:29">
      <c r="A144" s="14" t="s">
        <v>189</v>
      </c>
      <c r="B144" s="15">
        <v>58.304201999999997</v>
      </c>
      <c r="C144" s="15">
        <v>-96.240449999999996</v>
      </c>
      <c r="D144" s="17" t="s">
        <v>35</v>
      </c>
      <c r="E144" s="14"/>
      <c r="F144" s="14">
        <v>45</v>
      </c>
      <c r="G144" s="16">
        <v>27</v>
      </c>
      <c r="H144" s="16">
        <v>0</v>
      </c>
      <c r="I144" s="16">
        <v>0</v>
      </c>
      <c r="J144" s="16">
        <v>0</v>
      </c>
      <c r="K144" s="16">
        <v>0</v>
      </c>
      <c r="L144" s="16">
        <v>0</v>
      </c>
      <c r="M144" s="16">
        <v>0</v>
      </c>
      <c r="N144" s="16">
        <v>0</v>
      </c>
      <c r="O144" s="16">
        <v>0</v>
      </c>
      <c r="P144" s="16">
        <v>2</v>
      </c>
      <c r="Q144" s="16">
        <v>0</v>
      </c>
      <c r="R144" s="16">
        <v>0</v>
      </c>
      <c r="S144" s="16">
        <v>0</v>
      </c>
      <c r="T144" s="16">
        <v>1</v>
      </c>
      <c r="U144" s="16">
        <v>0</v>
      </c>
      <c r="V144" s="16">
        <v>0</v>
      </c>
      <c r="W144" s="16">
        <v>0</v>
      </c>
      <c r="X144" s="16">
        <v>0</v>
      </c>
      <c r="Y144" s="16">
        <v>0</v>
      </c>
      <c r="Z144" s="16">
        <v>0</v>
      </c>
      <c r="AA144" s="16">
        <v>0</v>
      </c>
      <c r="AB144" s="16">
        <v>0</v>
      </c>
      <c r="AC144" s="16">
        <v>75</v>
      </c>
    </row>
    <row r="145" spans="1:29">
      <c r="A145" s="14" t="s">
        <v>190</v>
      </c>
      <c r="B145" s="15">
        <v>58.052931999999998</v>
      </c>
      <c r="C145" s="15">
        <v>-96.830392000000003</v>
      </c>
      <c r="D145" s="17" t="s">
        <v>35</v>
      </c>
      <c r="E145" s="14"/>
      <c r="F145" s="14">
        <v>39</v>
      </c>
      <c r="G145" s="16">
        <v>23</v>
      </c>
      <c r="H145" s="16">
        <v>0</v>
      </c>
      <c r="I145" s="16">
        <v>0</v>
      </c>
      <c r="J145" s="16">
        <v>0</v>
      </c>
      <c r="K145" s="16">
        <v>0</v>
      </c>
      <c r="L145" s="16">
        <v>0</v>
      </c>
      <c r="M145" s="16">
        <v>0</v>
      </c>
      <c r="N145" s="16">
        <v>0</v>
      </c>
      <c r="O145" s="16">
        <v>0</v>
      </c>
      <c r="P145" s="16">
        <v>1</v>
      </c>
      <c r="Q145" s="16">
        <v>9</v>
      </c>
      <c r="R145" s="16">
        <v>0</v>
      </c>
      <c r="S145" s="16">
        <v>0</v>
      </c>
      <c r="T145" s="16">
        <v>0</v>
      </c>
      <c r="U145" s="16">
        <v>0</v>
      </c>
      <c r="V145" s="16">
        <v>0</v>
      </c>
      <c r="W145" s="16">
        <v>1</v>
      </c>
      <c r="X145" s="16">
        <v>0</v>
      </c>
      <c r="Y145" s="16">
        <v>0</v>
      </c>
      <c r="Z145" s="16">
        <v>0</v>
      </c>
      <c r="AA145" s="16">
        <v>0</v>
      </c>
      <c r="AB145" s="16">
        <v>0</v>
      </c>
      <c r="AC145" s="16">
        <v>73</v>
      </c>
    </row>
    <row r="146" spans="1:29">
      <c r="A146" s="14" t="s">
        <v>191</v>
      </c>
      <c r="B146" s="15">
        <v>58.054900000000004</v>
      </c>
      <c r="C146" s="15">
        <v>-97.191834999999998</v>
      </c>
      <c r="D146" s="14" t="s">
        <v>35</v>
      </c>
      <c r="E146" s="14"/>
      <c r="F146" s="14">
        <v>66</v>
      </c>
      <c r="G146" s="16">
        <v>0</v>
      </c>
      <c r="H146" s="16">
        <v>0</v>
      </c>
      <c r="I146" s="16">
        <v>0</v>
      </c>
      <c r="J146" s="16">
        <v>0</v>
      </c>
      <c r="K146" s="16">
        <v>0</v>
      </c>
      <c r="L146" s="16">
        <v>0</v>
      </c>
      <c r="M146" s="16">
        <v>0</v>
      </c>
      <c r="N146" s="16">
        <v>0</v>
      </c>
      <c r="O146" s="16">
        <v>0</v>
      </c>
      <c r="P146" s="16">
        <v>0</v>
      </c>
      <c r="Q146" s="16">
        <v>1</v>
      </c>
      <c r="R146" s="16">
        <v>0</v>
      </c>
      <c r="S146" s="16">
        <v>8</v>
      </c>
      <c r="T146" s="16">
        <v>0</v>
      </c>
      <c r="U146" s="16">
        <v>0</v>
      </c>
      <c r="V146" s="16">
        <v>0</v>
      </c>
      <c r="W146" s="16">
        <v>1</v>
      </c>
      <c r="X146" s="16">
        <v>0</v>
      </c>
      <c r="Y146" s="16">
        <v>0</v>
      </c>
      <c r="Z146" s="16">
        <v>0</v>
      </c>
      <c r="AA146" s="16">
        <v>0</v>
      </c>
      <c r="AB146" s="16">
        <v>1</v>
      </c>
      <c r="AC146" s="16">
        <v>77</v>
      </c>
    </row>
    <row r="147" spans="1:29">
      <c r="A147" s="14" t="s">
        <v>192</v>
      </c>
      <c r="B147" s="15">
        <v>58.141601999999999</v>
      </c>
      <c r="C147" s="15">
        <v>-97.294326999999996</v>
      </c>
      <c r="D147" s="14" t="s">
        <v>193</v>
      </c>
      <c r="E147" s="14"/>
      <c r="F147" s="14">
        <v>63</v>
      </c>
      <c r="G147" s="16">
        <v>12</v>
      </c>
      <c r="H147" s="16">
        <v>0</v>
      </c>
      <c r="I147" s="16">
        <v>0</v>
      </c>
      <c r="J147" s="16">
        <v>0</v>
      </c>
      <c r="K147" s="16">
        <v>0</v>
      </c>
      <c r="L147" s="16">
        <v>0</v>
      </c>
      <c r="M147" s="16">
        <v>1</v>
      </c>
      <c r="N147" s="16">
        <v>0</v>
      </c>
      <c r="O147" s="16">
        <v>0</v>
      </c>
      <c r="P147" s="16">
        <v>1</v>
      </c>
      <c r="Q147" s="16">
        <v>8</v>
      </c>
      <c r="R147" s="16">
        <v>0</v>
      </c>
      <c r="S147" s="16">
        <v>4</v>
      </c>
      <c r="T147" s="16">
        <v>0</v>
      </c>
      <c r="U147" s="16">
        <v>0</v>
      </c>
      <c r="V147" s="16">
        <v>0</v>
      </c>
      <c r="W147" s="16">
        <v>2</v>
      </c>
      <c r="X147" s="16">
        <v>0</v>
      </c>
      <c r="Y147" s="16">
        <v>0</v>
      </c>
      <c r="Z147" s="16">
        <v>0</v>
      </c>
      <c r="AA147" s="16">
        <v>0</v>
      </c>
      <c r="AB147" s="16">
        <v>0</v>
      </c>
      <c r="AC147" s="16">
        <v>91</v>
      </c>
    </row>
    <row r="148" spans="1:29">
      <c r="A148" s="14" t="s">
        <v>194</v>
      </c>
      <c r="B148" s="15">
        <v>58.076016000000003</v>
      </c>
      <c r="C148" s="15">
        <v>-96.830095</v>
      </c>
      <c r="D148" s="18" t="s">
        <v>163</v>
      </c>
      <c r="E148" s="14"/>
      <c r="F148" s="14">
        <v>31</v>
      </c>
      <c r="G148" s="16">
        <v>8</v>
      </c>
      <c r="H148" s="16">
        <v>0</v>
      </c>
      <c r="I148" s="16">
        <v>0</v>
      </c>
      <c r="J148" s="16">
        <v>0</v>
      </c>
      <c r="K148" s="16">
        <v>0</v>
      </c>
      <c r="L148" s="16">
        <v>0</v>
      </c>
      <c r="M148" s="16">
        <v>0</v>
      </c>
      <c r="N148" s="16">
        <v>0</v>
      </c>
      <c r="O148" s="16">
        <v>0</v>
      </c>
      <c r="P148" s="16">
        <v>0</v>
      </c>
      <c r="Q148" s="16">
        <v>2</v>
      </c>
      <c r="R148" s="16">
        <v>0</v>
      </c>
      <c r="S148" s="16">
        <v>0</v>
      </c>
      <c r="T148" s="16">
        <v>0</v>
      </c>
      <c r="U148" s="16">
        <v>0</v>
      </c>
      <c r="V148" s="16">
        <v>0</v>
      </c>
      <c r="W148" s="16">
        <v>0</v>
      </c>
      <c r="X148" s="16">
        <v>0</v>
      </c>
      <c r="Y148" s="16">
        <v>0</v>
      </c>
      <c r="Z148" s="16">
        <v>0</v>
      </c>
      <c r="AA148" s="16">
        <v>0</v>
      </c>
      <c r="AB148" s="16">
        <v>0</v>
      </c>
      <c r="AC148" s="16">
        <v>41</v>
      </c>
    </row>
    <row r="149" spans="1:29">
      <c r="A149" s="14" t="s">
        <v>195</v>
      </c>
      <c r="B149" s="15">
        <v>58.181128999999999</v>
      </c>
      <c r="C149" s="15">
        <v>-96.978080000000006</v>
      </c>
      <c r="D149" s="14" t="s">
        <v>35</v>
      </c>
      <c r="E149" s="14"/>
      <c r="F149" s="14">
        <v>27</v>
      </c>
      <c r="G149" s="16">
        <v>20</v>
      </c>
      <c r="H149" s="16">
        <v>0</v>
      </c>
      <c r="I149" s="16">
        <v>0</v>
      </c>
      <c r="J149" s="16">
        <v>0</v>
      </c>
      <c r="K149" s="16">
        <v>0</v>
      </c>
      <c r="L149" s="16">
        <v>0</v>
      </c>
      <c r="M149" s="16">
        <v>3</v>
      </c>
      <c r="N149" s="16">
        <v>0</v>
      </c>
      <c r="O149" s="16">
        <v>0</v>
      </c>
      <c r="P149" s="16">
        <v>0</v>
      </c>
      <c r="Q149" s="16">
        <v>8</v>
      </c>
      <c r="R149" s="16">
        <v>0</v>
      </c>
      <c r="S149" s="16">
        <v>2</v>
      </c>
      <c r="T149" s="16">
        <v>0</v>
      </c>
      <c r="U149" s="16">
        <v>0</v>
      </c>
      <c r="V149" s="16">
        <v>0</v>
      </c>
      <c r="W149" s="16">
        <v>2</v>
      </c>
      <c r="X149" s="16">
        <v>0</v>
      </c>
      <c r="Y149" s="16">
        <v>0</v>
      </c>
      <c r="Z149" s="16">
        <v>0</v>
      </c>
      <c r="AA149" s="16">
        <v>0</v>
      </c>
      <c r="AB149" s="16">
        <v>0</v>
      </c>
      <c r="AC149" s="16">
        <v>62</v>
      </c>
    </row>
    <row r="150" spans="1:29">
      <c r="A150" s="17" t="s">
        <v>196</v>
      </c>
      <c r="B150" s="15">
        <v>58.355707000000002</v>
      </c>
      <c r="C150" s="15">
        <v>-96.812383999999994</v>
      </c>
      <c r="D150" s="17" t="s">
        <v>197</v>
      </c>
      <c r="E150" s="17"/>
      <c r="F150" s="17">
        <v>38</v>
      </c>
      <c r="G150" s="16">
        <v>36</v>
      </c>
      <c r="H150" s="16">
        <v>0</v>
      </c>
      <c r="I150" s="16">
        <v>0</v>
      </c>
      <c r="J150" s="16">
        <v>0</v>
      </c>
      <c r="K150" s="16">
        <v>0</v>
      </c>
      <c r="L150" s="16">
        <v>0</v>
      </c>
      <c r="M150" s="16">
        <v>0</v>
      </c>
      <c r="N150" s="16">
        <v>0</v>
      </c>
      <c r="O150" s="16">
        <v>0</v>
      </c>
      <c r="P150" s="16">
        <v>0</v>
      </c>
      <c r="Q150" s="16">
        <v>14</v>
      </c>
      <c r="R150" s="16">
        <v>0</v>
      </c>
      <c r="S150" s="16">
        <v>1</v>
      </c>
      <c r="T150" s="16">
        <v>0</v>
      </c>
      <c r="U150" s="16">
        <v>0</v>
      </c>
      <c r="V150" s="16">
        <v>0</v>
      </c>
      <c r="W150" s="16">
        <v>0</v>
      </c>
      <c r="X150" s="16">
        <v>0</v>
      </c>
      <c r="Y150" s="16">
        <v>0</v>
      </c>
      <c r="Z150" s="16">
        <v>0</v>
      </c>
      <c r="AA150" s="16">
        <v>0</v>
      </c>
      <c r="AB150" s="16">
        <v>0</v>
      </c>
      <c r="AC150" s="16">
        <v>89</v>
      </c>
    </row>
    <row r="151" spans="1:29">
      <c r="A151" s="14" t="s">
        <v>198</v>
      </c>
      <c r="B151" s="15">
        <v>58.135432000000002</v>
      </c>
      <c r="C151" s="15">
        <v>-98.116158999999996</v>
      </c>
      <c r="D151" s="14" t="s">
        <v>35</v>
      </c>
      <c r="E151" s="14"/>
      <c r="F151" s="14">
        <v>96</v>
      </c>
      <c r="G151" s="16">
        <v>0</v>
      </c>
      <c r="H151" s="16">
        <v>0</v>
      </c>
      <c r="I151" s="16">
        <v>0</v>
      </c>
      <c r="J151" s="16">
        <v>0</v>
      </c>
      <c r="K151" s="16">
        <v>0</v>
      </c>
      <c r="L151" s="16">
        <v>0</v>
      </c>
      <c r="M151" s="16">
        <v>1</v>
      </c>
      <c r="N151" s="16">
        <v>0</v>
      </c>
      <c r="O151" s="16">
        <v>0</v>
      </c>
      <c r="P151" s="16">
        <v>0</v>
      </c>
      <c r="Q151" s="16">
        <v>0</v>
      </c>
      <c r="R151" s="16">
        <v>0</v>
      </c>
      <c r="S151" s="16">
        <v>4</v>
      </c>
      <c r="T151" s="16">
        <v>0</v>
      </c>
      <c r="U151" s="16">
        <v>0</v>
      </c>
      <c r="V151" s="16">
        <v>0</v>
      </c>
      <c r="W151" s="16">
        <v>0</v>
      </c>
      <c r="X151" s="16">
        <v>0</v>
      </c>
      <c r="Y151" s="16">
        <v>0</v>
      </c>
      <c r="Z151" s="16">
        <v>0</v>
      </c>
      <c r="AA151" s="16">
        <v>0</v>
      </c>
      <c r="AB151" s="16">
        <v>0</v>
      </c>
      <c r="AC151" s="16">
        <v>101</v>
      </c>
    </row>
    <row r="152" spans="1:29">
      <c r="A152" s="14" t="s">
        <v>199</v>
      </c>
      <c r="B152" s="15">
        <v>58.127401999999996</v>
      </c>
      <c r="C152" s="15">
        <v>-98.000366999999997</v>
      </c>
      <c r="D152" s="14" t="s">
        <v>35</v>
      </c>
      <c r="E152" s="14"/>
      <c r="F152" s="14">
        <v>56</v>
      </c>
      <c r="G152" s="16">
        <v>9</v>
      </c>
      <c r="H152" s="16">
        <v>0</v>
      </c>
      <c r="I152" s="16">
        <v>0</v>
      </c>
      <c r="J152" s="16">
        <v>0</v>
      </c>
      <c r="K152" s="16">
        <v>0</v>
      </c>
      <c r="L152" s="16">
        <v>1</v>
      </c>
      <c r="M152" s="16">
        <v>1</v>
      </c>
      <c r="N152" s="16">
        <v>0</v>
      </c>
      <c r="O152" s="16">
        <v>0</v>
      </c>
      <c r="P152" s="16">
        <v>0</v>
      </c>
      <c r="Q152" s="16">
        <v>6</v>
      </c>
      <c r="R152" s="16">
        <v>0</v>
      </c>
      <c r="S152" s="16">
        <v>2</v>
      </c>
      <c r="T152" s="16">
        <v>0</v>
      </c>
      <c r="U152" s="16">
        <v>0</v>
      </c>
      <c r="V152" s="16">
        <v>0</v>
      </c>
      <c r="W152" s="16">
        <v>1</v>
      </c>
      <c r="X152" s="16">
        <v>0</v>
      </c>
      <c r="Y152" s="16">
        <v>0</v>
      </c>
      <c r="Z152" s="16">
        <v>0</v>
      </c>
      <c r="AA152" s="16">
        <v>0</v>
      </c>
      <c r="AB152" s="16">
        <v>1</v>
      </c>
      <c r="AC152" s="16">
        <v>77</v>
      </c>
    </row>
    <row r="153" spans="1:29">
      <c r="A153" s="17" t="s">
        <v>200</v>
      </c>
      <c r="B153" s="15">
        <v>58.403396000000001</v>
      </c>
      <c r="C153" s="15">
        <v>-95.885525999999999</v>
      </c>
      <c r="D153" s="14" t="s">
        <v>35</v>
      </c>
      <c r="E153" s="17"/>
      <c r="F153" s="17">
        <v>61</v>
      </c>
      <c r="G153" s="16">
        <v>12</v>
      </c>
      <c r="H153" s="16">
        <v>0</v>
      </c>
      <c r="I153" s="16">
        <v>0</v>
      </c>
      <c r="J153" s="16">
        <v>0</v>
      </c>
      <c r="K153" s="16">
        <v>0</v>
      </c>
      <c r="L153" s="16">
        <v>0</v>
      </c>
      <c r="M153" s="16">
        <v>0</v>
      </c>
      <c r="N153" s="16">
        <v>0</v>
      </c>
      <c r="O153" s="16">
        <v>0</v>
      </c>
      <c r="P153" s="16">
        <v>6</v>
      </c>
      <c r="Q153" s="16">
        <v>5</v>
      </c>
      <c r="R153" s="16">
        <v>0</v>
      </c>
      <c r="S153" s="16">
        <v>4</v>
      </c>
      <c r="T153" s="16">
        <v>0</v>
      </c>
      <c r="U153" s="16">
        <v>0</v>
      </c>
      <c r="V153" s="16">
        <v>0</v>
      </c>
      <c r="W153" s="16">
        <v>0</v>
      </c>
      <c r="X153" s="16">
        <v>0</v>
      </c>
      <c r="Y153" s="16">
        <v>0</v>
      </c>
      <c r="Z153" s="16">
        <v>0</v>
      </c>
      <c r="AA153" s="16">
        <v>0</v>
      </c>
      <c r="AB153" s="16">
        <v>0</v>
      </c>
      <c r="AC153" s="16">
        <v>88</v>
      </c>
    </row>
    <row r="154" spans="1:29">
      <c r="A154" s="14" t="s">
        <v>201</v>
      </c>
      <c r="B154" s="15">
        <v>58.138525000000001</v>
      </c>
      <c r="C154" s="15">
        <v>-98.129569000000004</v>
      </c>
      <c r="D154" s="14" t="s">
        <v>35</v>
      </c>
      <c r="E154" s="14"/>
      <c r="F154" s="14">
        <v>116</v>
      </c>
      <c r="G154" s="16">
        <v>4</v>
      </c>
      <c r="H154" s="16">
        <v>0</v>
      </c>
      <c r="I154" s="16">
        <v>0</v>
      </c>
      <c r="J154" s="16">
        <v>0</v>
      </c>
      <c r="K154" s="16">
        <v>0</v>
      </c>
      <c r="L154" s="16">
        <v>0</v>
      </c>
      <c r="M154" s="16">
        <v>0</v>
      </c>
      <c r="N154" s="16">
        <v>0</v>
      </c>
      <c r="O154" s="16">
        <v>5</v>
      </c>
      <c r="P154" s="16">
        <v>0</v>
      </c>
      <c r="Q154" s="16">
        <v>0</v>
      </c>
      <c r="R154" s="16">
        <v>0</v>
      </c>
      <c r="S154" s="16">
        <v>2</v>
      </c>
      <c r="T154" s="16">
        <v>0</v>
      </c>
      <c r="U154" s="16">
        <v>0</v>
      </c>
      <c r="V154" s="16">
        <v>0</v>
      </c>
      <c r="W154" s="16">
        <v>3</v>
      </c>
      <c r="X154" s="16">
        <v>0</v>
      </c>
      <c r="Y154" s="16">
        <v>0</v>
      </c>
      <c r="Z154" s="16">
        <v>0</v>
      </c>
      <c r="AA154" s="16">
        <v>0</v>
      </c>
      <c r="AB154" s="16">
        <v>0</v>
      </c>
      <c r="AC154" s="16">
        <v>130</v>
      </c>
    </row>
    <row r="155" spans="1:29">
      <c r="A155" s="14" t="s">
        <v>202</v>
      </c>
      <c r="B155" s="15">
        <v>58.118777999999999</v>
      </c>
      <c r="C155" s="15">
        <v>-96.675953000000007</v>
      </c>
      <c r="D155" s="14" t="s">
        <v>35</v>
      </c>
      <c r="E155" s="14"/>
      <c r="F155" s="14">
        <v>58</v>
      </c>
      <c r="G155" s="16">
        <v>19</v>
      </c>
      <c r="H155" s="16">
        <v>1</v>
      </c>
      <c r="I155" s="16">
        <v>0</v>
      </c>
      <c r="J155" s="16">
        <v>0</v>
      </c>
      <c r="K155" s="16">
        <v>0</v>
      </c>
      <c r="L155" s="16">
        <v>1</v>
      </c>
      <c r="M155" s="16">
        <v>1</v>
      </c>
      <c r="N155" s="16">
        <v>0</v>
      </c>
      <c r="O155" s="16">
        <v>0</v>
      </c>
      <c r="P155" s="16">
        <v>3</v>
      </c>
      <c r="Q155" s="16">
        <v>2</v>
      </c>
      <c r="R155" s="16">
        <v>0</v>
      </c>
      <c r="S155" s="16">
        <v>2</v>
      </c>
      <c r="T155" s="16">
        <v>0</v>
      </c>
      <c r="U155" s="16">
        <v>0</v>
      </c>
      <c r="V155" s="16">
        <v>0</v>
      </c>
      <c r="W155" s="16">
        <v>1</v>
      </c>
      <c r="X155" s="16">
        <v>0</v>
      </c>
      <c r="Y155" s="16">
        <v>0</v>
      </c>
      <c r="Z155" s="16">
        <v>0</v>
      </c>
      <c r="AA155" s="16">
        <v>0</v>
      </c>
      <c r="AB155" s="16">
        <v>0</v>
      </c>
      <c r="AC155" s="16">
        <v>88</v>
      </c>
    </row>
    <row r="156" spans="1:29">
      <c r="A156" s="14" t="s">
        <v>203</v>
      </c>
      <c r="B156" s="15">
        <v>57.999504999999999</v>
      </c>
      <c r="C156" s="15">
        <v>-95.026251000000002</v>
      </c>
      <c r="D156" s="14" t="s">
        <v>35</v>
      </c>
      <c r="E156" s="14"/>
      <c r="F156" s="14">
        <v>35</v>
      </c>
      <c r="G156" s="16">
        <v>39</v>
      </c>
      <c r="H156" s="16">
        <v>0</v>
      </c>
      <c r="I156" s="16">
        <v>0</v>
      </c>
      <c r="J156" s="16">
        <v>0</v>
      </c>
      <c r="K156" s="16">
        <v>1</v>
      </c>
      <c r="L156" s="16">
        <v>0</v>
      </c>
      <c r="M156" s="16">
        <v>0</v>
      </c>
      <c r="N156" s="16">
        <v>0</v>
      </c>
      <c r="O156" s="16">
        <v>0</v>
      </c>
      <c r="P156" s="16">
        <v>0</v>
      </c>
      <c r="Q156" s="16">
        <v>8</v>
      </c>
      <c r="R156" s="16">
        <v>0</v>
      </c>
      <c r="S156" s="16">
        <v>2</v>
      </c>
      <c r="T156" s="16">
        <v>0</v>
      </c>
      <c r="U156" s="16">
        <v>0</v>
      </c>
      <c r="V156" s="16">
        <v>0</v>
      </c>
      <c r="W156" s="16">
        <v>0</v>
      </c>
      <c r="X156" s="16">
        <v>0</v>
      </c>
      <c r="Y156" s="16">
        <v>0</v>
      </c>
      <c r="Z156" s="16">
        <v>0</v>
      </c>
      <c r="AA156" s="16">
        <v>2</v>
      </c>
      <c r="AB156" s="16">
        <v>0</v>
      </c>
      <c r="AC156" s="16">
        <v>87</v>
      </c>
    </row>
    <row r="157" spans="1:29">
      <c r="A157" s="14" t="s">
        <v>204</v>
      </c>
      <c r="B157" s="15">
        <v>58.063518999999999</v>
      </c>
      <c r="C157" s="15">
        <v>-95.175218000000001</v>
      </c>
      <c r="D157" s="14" t="s">
        <v>35</v>
      </c>
      <c r="E157" s="14"/>
      <c r="F157" s="14">
        <v>31</v>
      </c>
      <c r="G157" s="16">
        <v>30</v>
      </c>
      <c r="H157" s="16">
        <v>0</v>
      </c>
      <c r="I157" s="16">
        <v>0</v>
      </c>
      <c r="J157" s="16">
        <v>0</v>
      </c>
      <c r="K157" s="16">
        <v>2</v>
      </c>
      <c r="L157" s="16">
        <v>0</v>
      </c>
      <c r="M157" s="16">
        <v>0</v>
      </c>
      <c r="N157" s="16">
        <v>0</v>
      </c>
      <c r="O157" s="16">
        <v>0</v>
      </c>
      <c r="P157" s="16">
        <v>0</v>
      </c>
      <c r="Q157" s="16">
        <v>4</v>
      </c>
      <c r="R157" s="16">
        <v>0</v>
      </c>
      <c r="S157" s="16">
        <v>3</v>
      </c>
      <c r="T157" s="16">
        <v>0</v>
      </c>
      <c r="U157" s="16">
        <v>0</v>
      </c>
      <c r="V157" s="16">
        <v>0</v>
      </c>
      <c r="W157" s="16">
        <v>0</v>
      </c>
      <c r="X157" s="16">
        <v>10</v>
      </c>
      <c r="Y157" s="16">
        <v>0</v>
      </c>
      <c r="Z157" s="16">
        <v>0</v>
      </c>
      <c r="AA157" s="16">
        <v>0</v>
      </c>
      <c r="AB157" s="16">
        <v>0</v>
      </c>
      <c r="AC157" s="16">
        <v>80</v>
      </c>
    </row>
    <row r="158" spans="1:29">
      <c r="A158" s="14" t="s">
        <v>205</v>
      </c>
      <c r="B158" s="15">
        <v>58.055864999999997</v>
      </c>
      <c r="C158" s="15">
        <v>-96.926823999999996</v>
      </c>
      <c r="D158" s="14" t="s">
        <v>35</v>
      </c>
      <c r="E158" s="14"/>
      <c r="F158" s="14">
        <v>53</v>
      </c>
      <c r="G158" s="16">
        <v>8</v>
      </c>
      <c r="H158" s="16">
        <v>0</v>
      </c>
      <c r="I158" s="16">
        <v>0</v>
      </c>
      <c r="J158" s="16">
        <v>0</v>
      </c>
      <c r="K158" s="16">
        <v>0</v>
      </c>
      <c r="L158" s="16">
        <v>0</v>
      </c>
      <c r="M158" s="16">
        <v>0</v>
      </c>
      <c r="N158" s="16">
        <v>0</v>
      </c>
      <c r="O158" s="16">
        <v>0</v>
      </c>
      <c r="P158" s="16">
        <v>0</v>
      </c>
      <c r="Q158" s="16">
        <v>6</v>
      </c>
      <c r="R158" s="16">
        <v>0</v>
      </c>
      <c r="S158" s="16">
        <v>3</v>
      </c>
      <c r="T158" s="16">
        <v>0</v>
      </c>
      <c r="U158" s="16">
        <v>0</v>
      </c>
      <c r="V158" s="16">
        <v>0</v>
      </c>
      <c r="W158" s="16">
        <v>1</v>
      </c>
      <c r="X158" s="16">
        <v>0</v>
      </c>
      <c r="Y158" s="16">
        <v>0</v>
      </c>
      <c r="Z158" s="16">
        <v>0</v>
      </c>
      <c r="AA158" s="16">
        <v>0</v>
      </c>
      <c r="AB158" s="16">
        <v>0</v>
      </c>
      <c r="AC158" s="16">
        <v>71</v>
      </c>
    </row>
    <row r="159" spans="1:29">
      <c r="A159" s="14" t="s">
        <v>206</v>
      </c>
      <c r="B159" s="15">
        <v>58.322006999999999</v>
      </c>
      <c r="C159" s="15">
        <v>-95.570110999999997</v>
      </c>
      <c r="D159" s="14" t="s">
        <v>35</v>
      </c>
      <c r="E159" s="14"/>
      <c r="F159" s="14">
        <v>42</v>
      </c>
      <c r="G159" s="16">
        <v>24</v>
      </c>
      <c r="H159" s="16">
        <v>0</v>
      </c>
      <c r="I159" s="16">
        <v>0</v>
      </c>
      <c r="J159" s="16">
        <v>0</v>
      </c>
      <c r="K159" s="16">
        <v>0</v>
      </c>
      <c r="L159" s="16">
        <v>0</v>
      </c>
      <c r="M159" s="16">
        <v>0</v>
      </c>
      <c r="N159" s="16">
        <v>0</v>
      </c>
      <c r="O159" s="16">
        <v>0</v>
      </c>
      <c r="P159" s="16">
        <v>0</v>
      </c>
      <c r="Q159" s="16">
        <v>2</v>
      </c>
      <c r="R159" s="16">
        <v>0</v>
      </c>
      <c r="S159" s="16">
        <v>0</v>
      </c>
      <c r="T159" s="16">
        <v>0</v>
      </c>
      <c r="U159" s="16">
        <v>0</v>
      </c>
      <c r="V159" s="16">
        <v>0</v>
      </c>
      <c r="W159" s="16">
        <v>1</v>
      </c>
      <c r="X159" s="16">
        <v>0</v>
      </c>
      <c r="Y159" s="16">
        <v>0</v>
      </c>
      <c r="Z159" s="16">
        <v>0</v>
      </c>
      <c r="AA159" s="16">
        <v>0</v>
      </c>
      <c r="AB159" s="16">
        <v>0</v>
      </c>
      <c r="AC159" s="16">
        <v>69</v>
      </c>
    </row>
    <row r="160" spans="1:29">
      <c r="A160" s="14" t="s">
        <v>207</v>
      </c>
      <c r="B160" s="15">
        <v>58.373524000000003</v>
      </c>
      <c r="C160" s="15">
        <v>-95.906724999999994</v>
      </c>
      <c r="D160" s="14" t="s">
        <v>35</v>
      </c>
      <c r="E160" s="14"/>
      <c r="F160" s="14">
        <v>59</v>
      </c>
      <c r="G160" s="16">
        <v>7</v>
      </c>
      <c r="H160" s="16">
        <v>0</v>
      </c>
      <c r="I160" s="16">
        <v>0</v>
      </c>
      <c r="J160" s="16">
        <v>0</v>
      </c>
      <c r="K160" s="16">
        <v>1</v>
      </c>
      <c r="L160" s="16">
        <v>0</v>
      </c>
      <c r="M160" s="16">
        <v>0</v>
      </c>
      <c r="N160" s="16">
        <v>0</v>
      </c>
      <c r="O160" s="16">
        <v>1</v>
      </c>
      <c r="P160" s="16">
        <v>0</v>
      </c>
      <c r="Q160" s="16">
        <v>3</v>
      </c>
      <c r="R160" s="16">
        <v>0</v>
      </c>
      <c r="S160" s="16">
        <v>2</v>
      </c>
      <c r="T160" s="16">
        <v>0</v>
      </c>
      <c r="U160" s="16">
        <v>0</v>
      </c>
      <c r="V160" s="16">
        <v>0</v>
      </c>
      <c r="W160" s="16">
        <v>1</v>
      </c>
      <c r="X160" s="16">
        <v>0</v>
      </c>
      <c r="Y160" s="16">
        <v>0</v>
      </c>
      <c r="Z160" s="16">
        <v>0</v>
      </c>
      <c r="AA160" s="16">
        <v>0</v>
      </c>
      <c r="AB160" s="16">
        <v>0</v>
      </c>
      <c r="AC160" s="16">
        <v>74</v>
      </c>
    </row>
    <row r="161" spans="1:29">
      <c r="A161" s="14" t="s">
        <v>208</v>
      </c>
      <c r="B161" s="15">
        <v>58.064042999999998</v>
      </c>
      <c r="C161" s="15">
        <v>-94.814743000000007</v>
      </c>
      <c r="D161" s="14" t="s">
        <v>35</v>
      </c>
      <c r="E161" s="14"/>
      <c r="F161" s="14">
        <v>36</v>
      </c>
      <c r="G161" s="16">
        <v>46</v>
      </c>
      <c r="H161" s="16">
        <v>0</v>
      </c>
      <c r="I161" s="16">
        <v>0</v>
      </c>
      <c r="J161" s="16">
        <v>0</v>
      </c>
      <c r="K161" s="16">
        <v>0</v>
      </c>
      <c r="L161" s="16">
        <v>0</v>
      </c>
      <c r="M161" s="16">
        <v>0</v>
      </c>
      <c r="N161" s="16">
        <v>0</v>
      </c>
      <c r="O161" s="16">
        <v>0</v>
      </c>
      <c r="P161" s="16">
        <v>3</v>
      </c>
      <c r="Q161" s="16">
        <v>11</v>
      </c>
      <c r="R161" s="16">
        <v>0</v>
      </c>
      <c r="S161" s="16">
        <v>0</v>
      </c>
      <c r="T161" s="16">
        <v>0</v>
      </c>
      <c r="U161" s="16">
        <v>0</v>
      </c>
      <c r="V161" s="16">
        <v>0</v>
      </c>
      <c r="W161" s="16">
        <v>1</v>
      </c>
      <c r="X161" s="16">
        <v>0</v>
      </c>
      <c r="Y161" s="16">
        <v>0</v>
      </c>
      <c r="Z161" s="16">
        <v>0</v>
      </c>
      <c r="AA161" s="16">
        <v>0</v>
      </c>
      <c r="AB161" s="16">
        <v>1</v>
      </c>
      <c r="AC161" s="16">
        <v>98</v>
      </c>
    </row>
    <row r="162" spans="1:29">
      <c r="A162" s="17" t="s">
        <v>209</v>
      </c>
      <c r="B162" s="15">
        <v>58.204033000000003</v>
      </c>
      <c r="C162" s="15">
        <v>-97.334635000000006</v>
      </c>
      <c r="D162" s="14" t="s">
        <v>35</v>
      </c>
      <c r="E162" s="17"/>
      <c r="F162" s="17">
        <v>63</v>
      </c>
      <c r="G162" s="16">
        <v>11</v>
      </c>
      <c r="H162" s="16">
        <v>0</v>
      </c>
      <c r="I162" s="16">
        <v>0</v>
      </c>
      <c r="J162" s="16">
        <v>0</v>
      </c>
      <c r="K162" s="16">
        <v>0</v>
      </c>
      <c r="L162" s="16">
        <v>0</v>
      </c>
      <c r="M162" s="16">
        <v>0</v>
      </c>
      <c r="N162" s="16">
        <v>0</v>
      </c>
      <c r="O162" s="16">
        <v>0</v>
      </c>
      <c r="P162" s="16">
        <v>0</v>
      </c>
      <c r="Q162" s="16">
        <v>5</v>
      </c>
      <c r="R162" s="16">
        <v>0</v>
      </c>
      <c r="S162" s="16">
        <v>3</v>
      </c>
      <c r="T162" s="16">
        <v>0</v>
      </c>
      <c r="U162" s="16">
        <v>0</v>
      </c>
      <c r="V162" s="16">
        <v>0</v>
      </c>
      <c r="W162" s="16">
        <v>2</v>
      </c>
      <c r="X162" s="16">
        <v>0</v>
      </c>
      <c r="Y162" s="16">
        <v>0</v>
      </c>
      <c r="Z162" s="16">
        <v>0</v>
      </c>
      <c r="AA162" s="16">
        <v>1</v>
      </c>
      <c r="AB162" s="16">
        <v>0</v>
      </c>
      <c r="AC162" s="16">
        <v>85</v>
      </c>
    </row>
    <row r="163" spans="1:29">
      <c r="A163" s="14" t="s">
        <v>210</v>
      </c>
      <c r="B163" s="15">
        <v>58.033082999999998</v>
      </c>
      <c r="C163" s="15">
        <v>-94.507802999999996</v>
      </c>
      <c r="D163" s="14" t="s">
        <v>35</v>
      </c>
      <c r="E163" s="14"/>
      <c r="F163" s="14">
        <v>28</v>
      </c>
      <c r="G163" s="16">
        <v>52</v>
      </c>
      <c r="H163" s="16">
        <v>0</v>
      </c>
      <c r="I163" s="16">
        <v>0</v>
      </c>
      <c r="J163" s="16">
        <v>0</v>
      </c>
      <c r="K163" s="16">
        <v>4</v>
      </c>
      <c r="L163" s="16">
        <v>0</v>
      </c>
      <c r="M163" s="16">
        <v>0</v>
      </c>
      <c r="N163" s="16">
        <v>0</v>
      </c>
      <c r="O163" s="16">
        <v>0</v>
      </c>
      <c r="P163" s="16">
        <v>0</v>
      </c>
      <c r="Q163" s="16">
        <v>4</v>
      </c>
      <c r="R163" s="16">
        <v>0</v>
      </c>
      <c r="S163" s="16">
        <v>0</v>
      </c>
      <c r="T163" s="16">
        <v>0</v>
      </c>
      <c r="U163" s="16">
        <v>0</v>
      </c>
      <c r="V163" s="16">
        <v>0</v>
      </c>
      <c r="W163" s="16">
        <v>1</v>
      </c>
      <c r="X163" s="16">
        <v>0</v>
      </c>
      <c r="Y163" s="16">
        <v>0</v>
      </c>
      <c r="Z163" s="16">
        <v>0</v>
      </c>
      <c r="AA163" s="16">
        <v>0</v>
      </c>
      <c r="AB163" s="16">
        <v>1</v>
      </c>
      <c r="AC163" s="16">
        <v>90</v>
      </c>
    </row>
    <row r="164" spans="1:29">
      <c r="A164" s="14" t="s">
        <v>211</v>
      </c>
      <c r="B164" s="15">
        <v>58.104112999999998</v>
      </c>
      <c r="C164" s="15">
        <v>-94.724230000000006</v>
      </c>
      <c r="D164" s="14" t="s">
        <v>35</v>
      </c>
      <c r="E164" s="14"/>
      <c r="F164" s="14">
        <v>24</v>
      </c>
      <c r="G164" s="16">
        <v>83</v>
      </c>
      <c r="H164" s="16">
        <v>1</v>
      </c>
      <c r="I164" s="16">
        <v>0</v>
      </c>
      <c r="J164" s="16">
        <v>0</v>
      </c>
      <c r="K164" s="16">
        <v>0</v>
      </c>
      <c r="L164" s="16">
        <v>0</v>
      </c>
      <c r="M164" s="16">
        <v>0</v>
      </c>
      <c r="N164" s="16">
        <v>0</v>
      </c>
      <c r="O164" s="16">
        <v>0</v>
      </c>
      <c r="P164" s="16">
        <v>0</v>
      </c>
      <c r="Q164" s="16">
        <v>18</v>
      </c>
      <c r="R164" s="16">
        <v>0</v>
      </c>
      <c r="S164" s="16">
        <v>2</v>
      </c>
      <c r="T164" s="16">
        <v>0</v>
      </c>
      <c r="U164" s="16">
        <v>0</v>
      </c>
      <c r="V164" s="16">
        <v>0</v>
      </c>
      <c r="W164" s="16">
        <v>3</v>
      </c>
      <c r="X164" s="16">
        <v>0</v>
      </c>
      <c r="Y164" s="16">
        <v>0</v>
      </c>
      <c r="Z164" s="16">
        <v>0</v>
      </c>
      <c r="AA164" s="16">
        <v>1</v>
      </c>
      <c r="AB164" s="16">
        <v>0</v>
      </c>
      <c r="AC164" s="16">
        <v>132</v>
      </c>
    </row>
    <row r="165" spans="1:29">
      <c r="A165" s="14" t="s">
        <v>212</v>
      </c>
      <c r="B165" s="15">
        <v>58.288375000000002</v>
      </c>
      <c r="C165" s="15">
        <v>-95.736588999999995</v>
      </c>
      <c r="D165" s="14" t="s">
        <v>35</v>
      </c>
      <c r="E165" s="14"/>
      <c r="F165" s="14">
        <v>44</v>
      </c>
      <c r="G165" s="16">
        <v>12</v>
      </c>
      <c r="H165" s="16">
        <v>0</v>
      </c>
      <c r="I165" s="16">
        <v>0</v>
      </c>
      <c r="J165" s="16">
        <v>0</v>
      </c>
      <c r="K165" s="16">
        <v>0</v>
      </c>
      <c r="L165" s="16">
        <v>2</v>
      </c>
      <c r="M165" s="16">
        <v>0</v>
      </c>
      <c r="N165" s="16">
        <v>0</v>
      </c>
      <c r="O165" s="16">
        <v>0</v>
      </c>
      <c r="P165" s="16">
        <v>0</v>
      </c>
      <c r="Q165" s="16">
        <v>3</v>
      </c>
      <c r="R165" s="16">
        <v>0</v>
      </c>
      <c r="S165" s="16">
        <v>0</v>
      </c>
      <c r="T165" s="16">
        <v>0</v>
      </c>
      <c r="U165" s="16">
        <v>0</v>
      </c>
      <c r="V165" s="16">
        <v>0</v>
      </c>
      <c r="W165" s="16">
        <v>1</v>
      </c>
      <c r="X165" s="16">
        <v>0</v>
      </c>
      <c r="Y165" s="16">
        <v>0</v>
      </c>
      <c r="Z165" s="16">
        <v>0</v>
      </c>
      <c r="AA165" s="16">
        <v>0</v>
      </c>
      <c r="AB165" s="16">
        <v>0</v>
      </c>
      <c r="AC165" s="16">
        <v>62</v>
      </c>
    </row>
    <row r="166" spans="1:29">
      <c r="A166" s="14" t="s">
        <v>213</v>
      </c>
      <c r="B166" s="15">
        <v>58.084400000000002</v>
      </c>
      <c r="C166" s="15">
        <v>-96.339040999999995</v>
      </c>
      <c r="D166" s="14" t="s">
        <v>163</v>
      </c>
      <c r="E166" s="14"/>
      <c r="F166" s="14">
        <v>2</v>
      </c>
      <c r="G166" s="16">
        <v>3</v>
      </c>
      <c r="H166" s="16">
        <v>0</v>
      </c>
      <c r="I166" s="16">
        <v>0</v>
      </c>
      <c r="J166" s="16">
        <v>0</v>
      </c>
      <c r="K166" s="16">
        <v>0</v>
      </c>
      <c r="L166" s="16">
        <v>0</v>
      </c>
      <c r="M166" s="16">
        <v>0</v>
      </c>
      <c r="N166" s="16">
        <v>0</v>
      </c>
      <c r="O166" s="16">
        <v>0</v>
      </c>
      <c r="P166" s="16">
        <v>0</v>
      </c>
      <c r="Q166" s="16">
        <v>0</v>
      </c>
      <c r="R166" s="16">
        <v>0</v>
      </c>
      <c r="S166" s="16">
        <v>0</v>
      </c>
      <c r="T166" s="16">
        <v>0</v>
      </c>
      <c r="U166" s="16">
        <v>0</v>
      </c>
      <c r="V166" s="16">
        <v>0</v>
      </c>
      <c r="W166" s="16">
        <v>0</v>
      </c>
      <c r="X166" s="16">
        <v>0</v>
      </c>
      <c r="Y166" s="16">
        <v>0</v>
      </c>
      <c r="Z166" s="16">
        <v>0</v>
      </c>
      <c r="AA166" s="16">
        <v>0</v>
      </c>
      <c r="AB166" s="16">
        <v>0</v>
      </c>
      <c r="AC166" s="16">
        <v>5</v>
      </c>
    </row>
    <row r="167" spans="1:29">
      <c r="A167" s="14" t="s">
        <v>214</v>
      </c>
      <c r="B167" s="15">
        <v>58.233829999999998</v>
      </c>
      <c r="C167" s="15">
        <v>-95.200914999999995</v>
      </c>
      <c r="D167" s="14" t="s">
        <v>35</v>
      </c>
      <c r="E167" s="14"/>
      <c r="F167" s="14">
        <v>52</v>
      </c>
      <c r="G167" s="16">
        <v>48</v>
      </c>
      <c r="H167" s="16">
        <v>1</v>
      </c>
      <c r="I167" s="16">
        <v>0</v>
      </c>
      <c r="J167" s="16">
        <v>0</v>
      </c>
      <c r="K167" s="16">
        <v>1</v>
      </c>
      <c r="L167" s="16">
        <v>0</v>
      </c>
      <c r="M167" s="16">
        <v>0</v>
      </c>
      <c r="N167" s="16">
        <v>0</v>
      </c>
      <c r="O167" s="16">
        <v>0</v>
      </c>
      <c r="P167" s="16">
        <v>0</v>
      </c>
      <c r="Q167" s="16">
        <v>6</v>
      </c>
      <c r="R167" s="16">
        <v>0</v>
      </c>
      <c r="S167" s="16">
        <v>1</v>
      </c>
      <c r="T167" s="16">
        <v>0</v>
      </c>
      <c r="U167" s="16">
        <v>0</v>
      </c>
      <c r="V167" s="16">
        <v>0</v>
      </c>
      <c r="W167" s="16">
        <v>2</v>
      </c>
      <c r="X167" s="16">
        <v>0</v>
      </c>
      <c r="Y167" s="16">
        <v>0</v>
      </c>
      <c r="Z167" s="16">
        <v>0</v>
      </c>
      <c r="AA167" s="16">
        <v>0</v>
      </c>
      <c r="AB167" s="16">
        <v>0</v>
      </c>
      <c r="AC167" s="16">
        <v>111</v>
      </c>
    </row>
    <row r="168" spans="1:29">
      <c r="A168" s="17" t="s">
        <v>215</v>
      </c>
      <c r="B168" s="15">
        <v>58.512726999999998</v>
      </c>
      <c r="C168" s="15">
        <v>-96.763377000000006</v>
      </c>
      <c r="D168" s="14" t="s">
        <v>35</v>
      </c>
      <c r="E168" s="17"/>
      <c r="F168" s="17">
        <v>54</v>
      </c>
      <c r="G168" s="16">
        <v>13</v>
      </c>
      <c r="H168" s="16">
        <v>0</v>
      </c>
      <c r="I168" s="16">
        <v>0</v>
      </c>
      <c r="J168" s="16">
        <v>0</v>
      </c>
      <c r="K168" s="16">
        <v>0</v>
      </c>
      <c r="L168" s="16">
        <v>0</v>
      </c>
      <c r="M168" s="16">
        <v>2</v>
      </c>
      <c r="N168" s="16">
        <v>0</v>
      </c>
      <c r="O168" s="16">
        <v>0</v>
      </c>
      <c r="P168" s="16">
        <v>0</v>
      </c>
      <c r="Q168" s="16">
        <v>21</v>
      </c>
      <c r="R168" s="16">
        <v>0</v>
      </c>
      <c r="S168" s="16">
        <v>6</v>
      </c>
      <c r="T168" s="16">
        <v>0</v>
      </c>
      <c r="U168" s="16">
        <v>0</v>
      </c>
      <c r="V168" s="16">
        <v>0</v>
      </c>
      <c r="W168" s="16">
        <v>2</v>
      </c>
      <c r="X168" s="16">
        <v>0</v>
      </c>
      <c r="Y168" s="16">
        <v>0</v>
      </c>
      <c r="Z168" s="16">
        <v>0</v>
      </c>
      <c r="AA168" s="16">
        <v>2</v>
      </c>
      <c r="AB168" s="16">
        <v>0</v>
      </c>
      <c r="AC168" s="16">
        <v>100</v>
      </c>
    </row>
    <row r="169" spans="1:29">
      <c r="A169" s="17" t="s">
        <v>216</v>
      </c>
      <c r="B169" s="15">
        <v>58.516035000000002</v>
      </c>
      <c r="C169" s="15">
        <v>-96.620102000000003</v>
      </c>
      <c r="D169" s="14" t="s">
        <v>35</v>
      </c>
      <c r="E169" s="17"/>
      <c r="F169" s="17">
        <v>52</v>
      </c>
      <c r="G169" s="16">
        <v>34</v>
      </c>
      <c r="H169" s="16">
        <v>0</v>
      </c>
      <c r="I169" s="16">
        <v>0</v>
      </c>
      <c r="J169" s="16">
        <v>0</v>
      </c>
      <c r="K169" s="16">
        <v>0</v>
      </c>
      <c r="L169" s="16">
        <v>0</v>
      </c>
      <c r="M169" s="16">
        <v>0</v>
      </c>
      <c r="N169" s="16">
        <v>0</v>
      </c>
      <c r="O169" s="16">
        <v>0</v>
      </c>
      <c r="P169" s="16">
        <v>0</v>
      </c>
      <c r="Q169" s="16">
        <v>7</v>
      </c>
      <c r="R169" s="16">
        <v>0</v>
      </c>
      <c r="S169" s="16">
        <v>5</v>
      </c>
      <c r="T169" s="16">
        <v>0</v>
      </c>
      <c r="U169" s="16">
        <v>0</v>
      </c>
      <c r="V169" s="16">
        <v>0</v>
      </c>
      <c r="W169" s="16">
        <v>4</v>
      </c>
      <c r="X169" s="16">
        <v>3</v>
      </c>
      <c r="Y169" s="16">
        <v>0</v>
      </c>
      <c r="Z169" s="16">
        <v>0</v>
      </c>
      <c r="AA169" s="16">
        <v>0</v>
      </c>
      <c r="AB169" s="16">
        <v>0</v>
      </c>
      <c r="AC169" s="16">
        <v>105</v>
      </c>
    </row>
    <row r="170" spans="1:29">
      <c r="A170" s="17" t="s">
        <v>217</v>
      </c>
      <c r="B170" s="15">
        <v>58.558044000000002</v>
      </c>
      <c r="C170" s="15">
        <v>-96.267204000000007</v>
      </c>
      <c r="D170" s="14" t="s">
        <v>35</v>
      </c>
      <c r="E170" s="17"/>
      <c r="F170" s="17">
        <v>66</v>
      </c>
      <c r="G170" s="16">
        <v>0</v>
      </c>
      <c r="H170" s="16">
        <v>0</v>
      </c>
      <c r="I170" s="16">
        <v>0</v>
      </c>
      <c r="J170" s="16">
        <v>0</v>
      </c>
      <c r="K170" s="16">
        <v>0</v>
      </c>
      <c r="L170" s="16">
        <v>0</v>
      </c>
      <c r="M170" s="16">
        <v>4</v>
      </c>
      <c r="N170" s="16">
        <v>0</v>
      </c>
      <c r="O170" s="16">
        <v>0</v>
      </c>
      <c r="P170" s="16">
        <v>7</v>
      </c>
      <c r="Q170" s="16">
        <v>0</v>
      </c>
      <c r="R170" s="16">
        <v>0</v>
      </c>
      <c r="S170" s="16">
        <v>7</v>
      </c>
      <c r="T170" s="16">
        <v>0</v>
      </c>
      <c r="U170" s="16">
        <v>0</v>
      </c>
      <c r="V170" s="16">
        <v>0</v>
      </c>
      <c r="W170" s="16">
        <v>1</v>
      </c>
      <c r="X170" s="16">
        <v>0</v>
      </c>
      <c r="Y170" s="16">
        <v>0</v>
      </c>
      <c r="Z170" s="16">
        <v>0</v>
      </c>
      <c r="AA170" s="16">
        <v>0</v>
      </c>
      <c r="AB170" s="16">
        <v>0</v>
      </c>
      <c r="AC170" s="16">
        <v>85</v>
      </c>
    </row>
    <row r="171" spans="1:29">
      <c r="A171" s="14" t="s">
        <v>218</v>
      </c>
      <c r="B171" s="15">
        <v>58.572842000000001</v>
      </c>
      <c r="C171" s="15">
        <v>-96.097438999999994</v>
      </c>
      <c r="D171" s="14" t="s">
        <v>35</v>
      </c>
      <c r="E171" s="14"/>
      <c r="F171" s="14">
        <v>62</v>
      </c>
      <c r="G171" s="16">
        <v>5</v>
      </c>
      <c r="H171" s="16">
        <v>0</v>
      </c>
      <c r="I171" s="16">
        <v>0</v>
      </c>
      <c r="J171" s="16">
        <v>0</v>
      </c>
      <c r="K171" s="16">
        <v>0</v>
      </c>
      <c r="L171" s="16">
        <v>4</v>
      </c>
      <c r="M171" s="16">
        <v>0</v>
      </c>
      <c r="N171" s="16">
        <v>0</v>
      </c>
      <c r="O171" s="16">
        <v>3</v>
      </c>
      <c r="P171" s="16">
        <v>0</v>
      </c>
      <c r="Q171" s="16">
        <v>7</v>
      </c>
      <c r="R171" s="16">
        <v>0</v>
      </c>
      <c r="S171" s="16">
        <v>2</v>
      </c>
      <c r="T171" s="16">
        <v>0</v>
      </c>
      <c r="U171" s="16">
        <v>0</v>
      </c>
      <c r="V171" s="16">
        <v>0</v>
      </c>
      <c r="W171" s="16">
        <v>0</v>
      </c>
      <c r="X171" s="16">
        <v>0</v>
      </c>
      <c r="Y171" s="16">
        <v>0</v>
      </c>
      <c r="Z171" s="16">
        <v>0</v>
      </c>
      <c r="AA171" s="16">
        <v>0</v>
      </c>
      <c r="AB171" s="16">
        <v>1</v>
      </c>
      <c r="AC171" s="16">
        <v>84</v>
      </c>
    </row>
    <row r="172" spans="1:29">
      <c r="A172" s="17" t="s">
        <v>219</v>
      </c>
      <c r="B172" s="15">
        <v>58.496336999999997</v>
      </c>
      <c r="C172" s="15">
        <v>-96.417271999999997</v>
      </c>
      <c r="D172" s="14" t="s">
        <v>35</v>
      </c>
      <c r="E172" s="17"/>
      <c r="F172" s="17">
        <v>76</v>
      </c>
      <c r="G172" s="16">
        <v>5</v>
      </c>
      <c r="H172" s="16">
        <v>0</v>
      </c>
      <c r="I172" s="16">
        <v>0</v>
      </c>
      <c r="J172" s="16">
        <v>0</v>
      </c>
      <c r="K172" s="16">
        <v>0</v>
      </c>
      <c r="L172" s="16">
        <v>3</v>
      </c>
      <c r="M172" s="16">
        <v>0</v>
      </c>
      <c r="N172" s="16">
        <v>0</v>
      </c>
      <c r="O172" s="16">
        <v>0</v>
      </c>
      <c r="P172" s="16">
        <v>12</v>
      </c>
      <c r="Q172" s="16">
        <v>6</v>
      </c>
      <c r="R172" s="16">
        <v>0</v>
      </c>
      <c r="S172" s="16">
        <v>5</v>
      </c>
      <c r="T172" s="16">
        <v>0</v>
      </c>
      <c r="U172" s="16">
        <v>0</v>
      </c>
      <c r="V172" s="16">
        <v>0</v>
      </c>
      <c r="W172" s="16">
        <v>0</v>
      </c>
      <c r="X172" s="16">
        <v>0</v>
      </c>
      <c r="Y172" s="16">
        <v>0</v>
      </c>
      <c r="Z172" s="16">
        <v>0</v>
      </c>
      <c r="AA172" s="16">
        <v>0</v>
      </c>
      <c r="AB172" s="16">
        <v>0</v>
      </c>
      <c r="AC172" s="16">
        <v>107</v>
      </c>
    </row>
    <row r="173" spans="1:29">
      <c r="A173" s="14" t="s">
        <v>220</v>
      </c>
      <c r="B173" s="15">
        <v>58.091028999999999</v>
      </c>
      <c r="C173" s="15">
        <v>-95.395021999999997</v>
      </c>
      <c r="D173" s="14" t="s">
        <v>35</v>
      </c>
      <c r="E173" s="14"/>
      <c r="F173" s="14">
        <v>42</v>
      </c>
      <c r="G173" s="16">
        <v>22</v>
      </c>
      <c r="H173" s="16">
        <v>1</v>
      </c>
      <c r="I173" s="16">
        <v>0</v>
      </c>
      <c r="J173" s="16">
        <v>0</v>
      </c>
      <c r="K173" s="16">
        <v>0</v>
      </c>
      <c r="L173" s="16">
        <v>0</v>
      </c>
      <c r="M173" s="16">
        <v>7</v>
      </c>
      <c r="N173" s="16">
        <v>0</v>
      </c>
      <c r="O173" s="16">
        <v>0</v>
      </c>
      <c r="P173" s="16">
        <v>1</v>
      </c>
      <c r="Q173" s="16">
        <v>8</v>
      </c>
      <c r="R173" s="16">
        <v>0</v>
      </c>
      <c r="S173" s="16">
        <v>1</v>
      </c>
      <c r="T173" s="16">
        <v>0</v>
      </c>
      <c r="U173" s="16">
        <v>0</v>
      </c>
      <c r="V173" s="16">
        <v>0</v>
      </c>
      <c r="W173" s="16">
        <v>1</v>
      </c>
      <c r="X173" s="16">
        <v>0</v>
      </c>
      <c r="Y173" s="16">
        <v>0</v>
      </c>
      <c r="Z173" s="16">
        <v>0</v>
      </c>
      <c r="AA173" s="16">
        <v>0</v>
      </c>
      <c r="AB173" s="16">
        <v>0</v>
      </c>
      <c r="AC173" s="16">
        <v>83</v>
      </c>
    </row>
    <row r="174" spans="1:29">
      <c r="A174" s="17" t="s">
        <v>221</v>
      </c>
      <c r="B174" s="15">
        <v>58.620167000000002</v>
      </c>
      <c r="C174" s="15">
        <v>-95.407855999999995</v>
      </c>
      <c r="D174" s="17" t="s">
        <v>74</v>
      </c>
      <c r="E174" s="17"/>
      <c r="F174" s="17">
        <v>41</v>
      </c>
      <c r="G174" s="16">
        <v>7</v>
      </c>
      <c r="H174" s="16">
        <v>0</v>
      </c>
      <c r="I174" s="16">
        <v>0</v>
      </c>
      <c r="J174" s="16">
        <v>0</v>
      </c>
      <c r="K174" s="16">
        <v>0</v>
      </c>
      <c r="L174" s="16">
        <v>0</v>
      </c>
      <c r="M174" s="16">
        <v>0</v>
      </c>
      <c r="N174" s="16">
        <v>0</v>
      </c>
      <c r="O174" s="16">
        <v>4</v>
      </c>
      <c r="P174" s="16">
        <v>3</v>
      </c>
      <c r="Q174" s="16">
        <v>0</v>
      </c>
      <c r="R174" s="16">
        <v>0</v>
      </c>
      <c r="S174" s="16">
        <v>1</v>
      </c>
      <c r="T174" s="16">
        <v>0</v>
      </c>
      <c r="U174" s="16">
        <v>0</v>
      </c>
      <c r="V174" s="16">
        <v>0</v>
      </c>
      <c r="W174" s="16">
        <v>0</v>
      </c>
      <c r="X174" s="16">
        <v>0</v>
      </c>
      <c r="Y174" s="16">
        <v>0</v>
      </c>
      <c r="Z174" s="16">
        <v>0</v>
      </c>
      <c r="AA174" s="16">
        <v>0</v>
      </c>
      <c r="AB174" s="16">
        <v>0</v>
      </c>
      <c r="AC174" s="16">
        <v>56</v>
      </c>
    </row>
    <row r="175" spans="1:29">
      <c r="A175" s="17" t="s">
        <v>222</v>
      </c>
      <c r="B175" s="15">
        <v>58.539048000000001</v>
      </c>
      <c r="C175" s="15">
        <v>-95.977402999999995</v>
      </c>
      <c r="D175" s="17" t="s">
        <v>35</v>
      </c>
      <c r="E175" s="17"/>
      <c r="F175" s="17">
        <v>30</v>
      </c>
      <c r="G175" s="16">
        <v>6</v>
      </c>
      <c r="H175" s="16">
        <v>0</v>
      </c>
      <c r="I175" s="16">
        <v>0</v>
      </c>
      <c r="J175" s="16">
        <v>0</v>
      </c>
      <c r="K175" s="16">
        <v>0</v>
      </c>
      <c r="L175" s="16">
        <v>0</v>
      </c>
      <c r="M175" s="16">
        <v>0</v>
      </c>
      <c r="N175" s="16">
        <v>0</v>
      </c>
      <c r="O175" s="16">
        <v>0</v>
      </c>
      <c r="P175" s="16">
        <v>12</v>
      </c>
      <c r="Q175" s="16">
        <v>2</v>
      </c>
      <c r="R175" s="16">
        <v>0</v>
      </c>
      <c r="S175" s="16">
        <v>4</v>
      </c>
      <c r="T175" s="16">
        <v>0</v>
      </c>
      <c r="U175" s="16">
        <v>0</v>
      </c>
      <c r="V175" s="16">
        <v>0</v>
      </c>
      <c r="W175" s="16">
        <v>1</v>
      </c>
      <c r="X175" s="16">
        <v>0</v>
      </c>
      <c r="Y175" s="16">
        <v>0</v>
      </c>
      <c r="Z175" s="16">
        <v>0</v>
      </c>
      <c r="AA175" s="16">
        <v>0</v>
      </c>
      <c r="AB175" s="16">
        <v>0</v>
      </c>
      <c r="AC175" s="16">
        <v>55</v>
      </c>
    </row>
    <row r="176" spans="1:29">
      <c r="A176" s="17" t="s">
        <v>223</v>
      </c>
      <c r="B176" s="15">
        <v>58.382122000000003</v>
      </c>
      <c r="C176" s="15">
        <v>-94.974490000000003</v>
      </c>
      <c r="D176" s="17" t="s">
        <v>35</v>
      </c>
      <c r="E176" s="17"/>
      <c r="F176" s="17">
        <v>34</v>
      </c>
      <c r="G176" s="16">
        <v>56</v>
      </c>
      <c r="H176" s="16">
        <v>0</v>
      </c>
      <c r="I176" s="16">
        <v>0</v>
      </c>
      <c r="J176" s="16">
        <v>0</v>
      </c>
      <c r="K176" s="16">
        <v>0</v>
      </c>
      <c r="L176" s="16">
        <v>1</v>
      </c>
      <c r="M176" s="16">
        <v>0</v>
      </c>
      <c r="N176" s="16">
        <v>0</v>
      </c>
      <c r="O176" s="16">
        <v>0</v>
      </c>
      <c r="P176" s="16">
        <v>3</v>
      </c>
      <c r="Q176" s="16">
        <v>0</v>
      </c>
      <c r="R176" s="16">
        <v>0</v>
      </c>
      <c r="S176" s="16">
        <v>2</v>
      </c>
      <c r="T176" s="16">
        <v>0</v>
      </c>
      <c r="U176" s="16">
        <v>0</v>
      </c>
      <c r="V176" s="16">
        <v>0</v>
      </c>
      <c r="W176" s="16">
        <v>1</v>
      </c>
      <c r="X176" s="16">
        <v>0</v>
      </c>
      <c r="Y176" s="16">
        <v>0</v>
      </c>
      <c r="Z176" s="16">
        <v>0</v>
      </c>
      <c r="AA176" s="16">
        <v>0</v>
      </c>
      <c r="AB176" s="16">
        <v>0</v>
      </c>
      <c r="AC176" s="16">
        <v>97</v>
      </c>
    </row>
    <row r="177" spans="1:29">
      <c r="A177" s="17" t="s">
        <v>224</v>
      </c>
      <c r="B177" s="15">
        <v>58.538241999999997</v>
      </c>
      <c r="C177" s="15">
        <v>-96.046599000000001</v>
      </c>
      <c r="D177" s="17" t="s">
        <v>35</v>
      </c>
      <c r="E177" s="17"/>
      <c r="F177" s="17">
        <v>55</v>
      </c>
      <c r="G177" s="16">
        <v>18</v>
      </c>
      <c r="H177" s="16">
        <v>0</v>
      </c>
      <c r="I177" s="16">
        <v>0</v>
      </c>
      <c r="J177" s="16">
        <v>0</v>
      </c>
      <c r="K177" s="16">
        <v>2</v>
      </c>
      <c r="L177" s="16">
        <v>0</v>
      </c>
      <c r="M177" s="16">
        <v>1</v>
      </c>
      <c r="N177" s="16">
        <v>0</v>
      </c>
      <c r="O177" s="16">
        <v>0</v>
      </c>
      <c r="P177" s="16">
        <v>4</v>
      </c>
      <c r="Q177" s="16">
        <v>4</v>
      </c>
      <c r="R177" s="16">
        <v>0</v>
      </c>
      <c r="S177" s="16">
        <v>3</v>
      </c>
      <c r="T177" s="16">
        <v>0</v>
      </c>
      <c r="U177" s="16">
        <v>0</v>
      </c>
      <c r="V177" s="16">
        <v>0</v>
      </c>
      <c r="W177" s="16">
        <v>1</v>
      </c>
      <c r="X177" s="16">
        <v>0</v>
      </c>
      <c r="Y177" s="16">
        <v>0</v>
      </c>
      <c r="Z177" s="16">
        <v>0</v>
      </c>
      <c r="AA177" s="16">
        <v>0</v>
      </c>
      <c r="AB177" s="16">
        <v>0</v>
      </c>
      <c r="AC177" s="16">
        <v>88</v>
      </c>
    </row>
    <row r="178" spans="1:29">
      <c r="A178" s="17" t="s">
        <v>225</v>
      </c>
      <c r="B178" s="15">
        <v>58.141832000000001</v>
      </c>
      <c r="C178" s="15">
        <v>-98.149328999999994</v>
      </c>
      <c r="D178" s="17" t="s">
        <v>35</v>
      </c>
      <c r="E178" s="17"/>
      <c r="F178" s="17">
        <v>54</v>
      </c>
      <c r="G178" s="16">
        <v>0</v>
      </c>
      <c r="H178" s="16">
        <v>0</v>
      </c>
      <c r="I178" s="16">
        <v>0</v>
      </c>
      <c r="J178" s="16">
        <v>0</v>
      </c>
      <c r="K178" s="16">
        <v>0</v>
      </c>
      <c r="L178" s="16">
        <v>0</v>
      </c>
      <c r="M178" s="16">
        <v>0</v>
      </c>
      <c r="N178" s="16">
        <v>0</v>
      </c>
      <c r="O178" s="16">
        <v>0</v>
      </c>
      <c r="P178" s="16">
        <v>0</v>
      </c>
      <c r="Q178" s="16">
        <v>1</v>
      </c>
      <c r="R178" s="16">
        <v>0</v>
      </c>
      <c r="S178" s="16">
        <v>0</v>
      </c>
      <c r="T178" s="16">
        <v>0</v>
      </c>
      <c r="U178" s="16">
        <v>0</v>
      </c>
      <c r="V178" s="16">
        <v>0</v>
      </c>
      <c r="W178" s="16">
        <v>0</v>
      </c>
      <c r="X178" s="16">
        <v>0</v>
      </c>
      <c r="Y178" s="16">
        <v>0</v>
      </c>
      <c r="Z178" s="16">
        <v>0</v>
      </c>
      <c r="AA178" s="16">
        <v>0</v>
      </c>
      <c r="AB178" s="16">
        <v>0</v>
      </c>
      <c r="AC178" s="16">
        <v>55</v>
      </c>
    </row>
    <row r="179" spans="1:29">
      <c r="A179" s="14" t="s">
        <v>226</v>
      </c>
      <c r="B179" s="15">
        <v>58.094819000000001</v>
      </c>
      <c r="C179" s="15">
        <v>-98.229236</v>
      </c>
      <c r="D179" s="14" t="s">
        <v>35</v>
      </c>
      <c r="E179" s="14"/>
      <c r="F179" s="14">
        <v>62</v>
      </c>
      <c r="G179" s="16">
        <v>2</v>
      </c>
      <c r="H179" s="16">
        <v>0</v>
      </c>
      <c r="I179" s="16">
        <v>0</v>
      </c>
      <c r="J179" s="16">
        <v>0</v>
      </c>
      <c r="K179" s="16">
        <v>0</v>
      </c>
      <c r="L179" s="16">
        <v>0</v>
      </c>
      <c r="M179" s="16">
        <v>2</v>
      </c>
      <c r="N179" s="16">
        <v>0</v>
      </c>
      <c r="O179" s="16">
        <v>0</v>
      </c>
      <c r="P179" s="16">
        <v>0</v>
      </c>
      <c r="Q179" s="16">
        <v>0</v>
      </c>
      <c r="R179" s="16">
        <v>0</v>
      </c>
      <c r="S179" s="16">
        <v>0</v>
      </c>
      <c r="T179" s="16">
        <v>0</v>
      </c>
      <c r="U179" s="16">
        <v>0</v>
      </c>
      <c r="V179" s="16">
        <v>0</v>
      </c>
      <c r="W179" s="16">
        <v>2</v>
      </c>
      <c r="X179" s="16">
        <v>0</v>
      </c>
      <c r="Y179" s="16">
        <v>0</v>
      </c>
      <c r="Z179" s="16">
        <v>0</v>
      </c>
      <c r="AA179" s="16">
        <v>0</v>
      </c>
      <c r="AB179" s="16">
        <v>0</v>
      </c>
      <c r="AC179" s="16">
        <v>68</v>
      </c>
    </row>
    <row r="180" spans="1:29">
      <c r="A180" s="14" t="s">
        <v>227</v>
      </c>
      <c r="B180" s="15">
        <v>58.130625999999999</v>
      </c>
      <c r="C180" s="15">
        <v>-98.064948000000001</v>
      </c>
      <c r="D180" s="14" t="s">
        <v>35</v>
      </c>
      <c r="E180" s="14"/>
      <c r="F180" s="14">
        <v>69</v>
      </c>
      <c r="G180" s="16">
        <v>1</v>
      </c>
      <c r="H180" s="16">
        <v>0</v>
      </c>
      <c r="I180" s="16">
        <v>0</v>
      </c>
      <c r="J180" s="16">
        <v>0</v>
      </c>
      <c r="K180" s="16">
        <v>0</v>
      </c>
      <c r="L180" s="16">
        <v>0</v>
      </c>
      <c r="M180" s="16">
        <v>0</v>
      </c>
      <c r="N180" s="16">
        <v>0</v>
      </c>
      <c r="O180" s="16">
        <v>0</v>
      </c>
      <c r="P180" s="16">
        <v>11</v>
      </c>
      <c r="Q180" s="16">
        <v>0</v>
      </c>
      <c r="R180" s="16">
        <v>0</v>
      </c>
      <c r="S180" s="16">
        <v>1</v>
      </c>
      <c r="T180" s="16">
        <v>0</v>
      </c>
      <c r="U180" s="16">
        <v>0</v>
      </c>
      <c r="V180" s="16">
        <v>0</v>
      </c>
      <c r="W180" s="16">
        <v>0</v>
      </c>
      <c r="X180" s="16">
        <v>0</v>
      </c>
      <c r="Y180" s="16">
        <v>0</v>
      </c>
      <c r="Z180" s="16">
        <v>0</v>
      </c>
      <c r="AA180" s="16">
        <v>0</v>
      </c>
      <c r="AB180" s="16">
        <v>0</v>
      </c>
      <c r="AC180" s="16">
        <v>82</v>
      </c>
    </row>
    <row r="181" spans="1:29">
      <c r="A181" s="17" t="s">
        <v>228</v>
      </c>
      <c r="B181" s="15">
        <v>58.321407999999998</v>
      </c>
      <c r="C181" s="15">
        <v>-96.828637999999998</v>
      </c>
      <c r="D181" s="17" t="s">
        <v>35</v>
      </c>
      <c r="E181" s="17"/>
      <c r="F181" s="17">
        <v>46</v>
      </c>
      <c r="G181" s="16">
        <v>16</v>
      </c>
      <c r="H181" s="16">
        <v>0</v>
      </c>
      <c r="I181" s="16">
        <v>0</v>
      </c>
      <c r="J181" s="16">
        <v>0</v>
      </c>
      <c r="K181" s="16">
        <v>0</v>
      </c>
      <c r="L181" s="16">
        <v>2</v>
      </c>
      <c r="M181" s="16">
        <v>0</v>
      </c>
      <c r="N181" s="16">
        <v>0</v>
      </c>
      <c r="O181" s="16">
        <v>0</v>
      </c>
      <c r="P181" s="16">
        <v>8</v>
      </c>
      <c r="Q181" s="16">
        <v>0</v>
      </c>
      <c r="R181" s="16">
        <v>0</v>
      </c>
      <c r="S181" s="16">
        <v>3</v>
      </c>
      <c r="T181" s="16">
        <v>0</v>
      </c>
      <c r="U181" s="16">
        <v>0</v>
      </c>
      <c r="V181" s="16">
        <v>0</v>
      </c>
      <c r="W181" s="16">
        <v>0</v>
      </c>
      <c r="X181" s="16">
        <v>0</v>
      </c>
      <c r="Y181" s="16">
        <v>0</v>
      </c>
      <c r="Z181" s="16">
        <v>0</v>
      </c>
      <c r="AA181" s="16">
        <v>0</v>
      </c>
      <c r="AB181" s="16">
        <v>0</v>
      </c>
      <c r="AC181" s="16">
        <v>75</v>
      </c>
    </row>
    <row r="182" spans="1:29">
      <c r="A182" s="17" t="s">
        <v>229</v>
      </c>
      <c r="B182" s="15">
        <v>58.506641000000002</v>
      </c>
      <c r="C182" s="15">
        <v>-95.229217000000006</v>
      </c>
      <c r="D182" s="14" t="s">
        <v>74</v>
      </c>
      <c r="E182" s="17"/>
      <c r="F182" s="17">
        <v>23</v>
      </c>
      <c r="G182" s="16">
        <v>43</v>
      </c>
      <c r="H182" s="16">
        <v>0</v>
      </c>
      <c r="I182" s="16">
        <v>0</v>
      </c>
      <c r="J182" s="16">
        <v>0</v>
      </c>
      <c r="K182" s="16">
        <v>0</v>
      </c>
      <c r="L182" s="16">
        <v>0</v>
      </c>
      <c r="M182" s="16">
        <v>0</v>
      </c>
      <c r="N182" s="16">
        <v>0</v>
      </c>
      <c r="O182" s="16">
        <v>0</v>
      </c>
      <c r="P182" s="16">
        <v>1</v>
      </c>
      <c r="Q182" s="16">
        <v>12</v>
      </c>
      <c r="R182" s="16">
        <v>0</v>
      </c>
      <c r="S182" s="16">
        <v>0</v>
      </c>
      <c r="T182" s="16">
        <v>0</v>
      </c>
      <c r="U182" s="16">
        <v>0</v>
      </c>
      <c r="V182" s="16">
        <v>0</v>
      </c>
      <c r="W182" s="16">
        <v>1</v>
      </c>
      <c r="X182" s="16">
        <v>0</v>
      </c>
      <c r="Y182" s="16">
        <v>0</v>
      </c>
      <c r="Z182" s="16">
        <v>0</v>
      </c>
      <c r="AA182" s="16">
        <v>0</v>
      </c>
      <c r="AB182" s="16">
        <v>0</v>
      </c>
      <c r="AC182" s="16">
        <v>80</v>
      </c>
    </row>
    <row r="183" spans="1:29">
      <c r="A183" s="17" t="s">
        <v>230</v>
      </c>
      <c r="B183" s="15">
        <v>58.263722000000001</v>
      </c>
      <c r="C183" s="15">
        <v>-96.747341000000006</v>
      </c>
      <c r="D183" s="14" t="s">
        <v>163</v>
      </c>
      <c r="E183" s="17"/>
      <c r="F183" s="17">
        <v>22</v>
      </c>
      <c r="G183" s="16">
        <v>1</v>
      </c>
      <c r="H183" s="16">
        <v>0</v>
      </c>
      <c r="I183" s="16">
        <v>0</v>
      </c>
      <c r="J183" s="16">
        <v>0</v>
      </c>
      <c r="K183" s="16">
        <v>0</v>
      </c>
      <c r="L183" s="16">
        <v>0</v>
      </c>
      <c r="M183" s="16">
        <v>3</v>
      </c>
      <c r="N183" s="16">
        <v>0</v>
      </c>
      <c r="O183" s="16">
        <v>0</v>
      </c>
      <c r="P183" s="16">
        <v>0</v>
      </c>
      <c r="Q183" s="16">
        <v>0</v>
      </c>
      <c r="R183" s="16">
        <v>0</v>
      </c>
      <c r="S183" s="16">
        <v>0</v>
      </c>
      <c r="T183" s="16">
        <v>0</v>
      </c>
      <c r="U183" s="16">
        <v>0</v>
      </c>
      <c r="V183" s="16">
        <v>0</v>
      </c>
      <c r="W183" s="16">
        <v>1</v>
      </c>
      <c r="X183" s="16">
        <v>0</v>
      </c>
      <c r="Y183" s="16">
        <v>0</v>
      </c>
      <c r="Z183" s="16">
        <v>0</v>
      </c>
      <c r="AA183" s="16">
        <v>0</v>
      </c>
      <c r="AB183" s="16">
        <v>0</v>
      </c>
      <c r="AC183" s="16">
        <v>27</v>
      </c>
    </row>
    <row r="184" spans="1:29">
      <c r="A184" s="17" t="s">
        <v>231</v>
      </c>
      <c r="B184" s="15">
        <v>58.623023000000003</v>
      </c>
      <c r="C184" s="15">
        <v>-95.488642999999996</v>
      </c>
      <c r="D184" s="17" t="s">
        <v>35</v>
      </c>
      <c r="E184" s="17"/>
      <c r="F184" s="17">
        <v>62</v>
      </c>
      <c r="G184" s="16">
        <v>9</v>
      </c>
      <c r="H184" s="16">
        <v>0</v>
      </c>
      <c r="I184" s="16">
        <v>0</v>
      </c>
      <c r="J184" s="16">
        <v>0</v>
      </c>
      <c r="K184" s="16">
        <v>0</v>
      </c>
      <c r="L184" s="16">
        <v>1</v>
      </c>
      <c r="M184" s="16">
        <v>0</v>
      </c>
      <c r="N184" s="16">
        <v>0</v>
      </c>
      <c r="O184" s="16">
        <v>0</v>
      </c>
      <c r="P184" s="16">
        <v>2</v>
      </c>
      <c r="Q184" s="16">
        <v>3</v>
      </c>
      <c r="R184" s="16">
        <v>0</v>
      </c>
      <c r="S184" s="16">
        <v>1</v>
      </c>
      <c r="T184" s="16">
        <v>0</v>
      </c>
      <c r="U184" s="16">
        <v>0</v>
      </c>
      <c r="V184" s="16">
        <v>0</v>
      </c>
      <c r="W184" s="16">
        <v>0</v>
      </c>
      <c r="X184" s="16">
        <v>0</v>
      </c>
      <c r="Y184" s="16">
        <v>0</v>
      </c>
      <c r="Z184" s="16">
        <v>0</v>
      </c>
      <c r="AA184" s="16">
        <v>0</v>
      </c>
      <c r="AB184" s="16">
        <v>0</v>
      </c>
      <c r="AC184" s="16">
        <v>78</v>
      </c>
    </row>
    <row r="185" spans="1:29">
      <c r="A185" s="17" t="s">
        <v>232</v>
      </c>
      <c r="B185" s="15">
        <v>58.314563</v>
      </c>
      <c r="C185" s="15">
        <v>-97.104856999999996</v>
      </c>
      <c r="D185" s="17" t="s">
        <v>35</v>
      </c>
      <c r="E185" s="17"/>
      <c r="F185" s="17">
        <v>93</v>
      </c>
      <c r="G185" s="16">
        <v>18</v>
      </c>
      <c r="H185" s="16">
        <v>0</v>
      </c>
      <c r="I185" s="16">
        <v>0</v>
      </c>
      <c r="J185" s="16">
        <v>0</v>
      </c>
      <c r="K185" s="16">
        <v>0</v>
      </c>
      <c r="L185" s="16">
        <v>0</v>
      </c>
      <c r="M185" s="16">
        <v>0</v>
      </c>
      <c r="N185" s="16">
        <v>0</v>
      </c>
      <c r="O185" s="16">
        <v>0</v>
      </c>
      <c r="P185" s="16">
        <v>1</v>
      </c>
      <c r="Q185" s="16">
        <v>6</v>
      </c>
      <c r="R185" s="16">
        <v>0</v>
      </c>
      <c r="S185" s="16">
        <v>5</v>
      </c>
      <c r="T185" s="16">
        <v>0</v>
      </c>
      <c r="U185" s="16">
        <v>0</v>
      </c>
      <c r="V185" s="16">
        <v>0</v>
      </c>
      <c r="W185" s="16">
        <v>3</v>
      </c>
      <c r="X185" s="16">
        <v>0</v>
      </c>
      <c r="Y185" s="16">
        <v>1</v>
      </c>
      <c r="Z185" s="16">
        <v>0</v>
      </c>
      <c r="AA185" s="16">
        <v>0</v>
      </c>
      <c r="AB185" s="16">
        <v>1</v>
      </c>
      <c r="AC185" s="16">
        <v>128</v>
      </c>
    </row>
    <row r="186" spans="1:29">
      <c r="A186" s="14" t="s">
        <v>233</v>
      </c>
      <c r="B186" s="15">
        <v>58.362665999999997</v>
      </c>
      <c r="C186" s="15">
        <v>-97.007373000000001</v>
      </c>
      <c r="D186" s="14" t="s">
        <v>74</v>
      </c>
      <c r="E186" s="14"/>
      <c r="F186" s="14">
        <v>67</v>
      </c>
      <c r="G186" s="16">
        <v>9</v>
      </c>
      <c r="H186" s="16">
        <v>0</v>
      </c>
      <c r="I186" s="16">
        <v>0</v>
      </c>
      <c r="J186" s="16">
        <v>0</v>
      </c>
      <c r="K186" s="16">
        <v>3</v>
      </c>
      <c r="L186" s="16">
        <v>0</v>
      </c>
      <c r="M186" s="16">
        <v>0</v>
      </c>
      <c r="N186" s="16">
        <v>0</v>
      </c>
      <c r="O186" s="16">
        <v>0</v>
      </c>
      <c r="P186" s="16">
        <v>6</v>
      </c>
      <c r="Q186" s="16">
        <v>1</v>
      </c>
      <c r="R186" s="16">
        <v>0</v>
      </c>
      <c r="S186" s="16">
        <v>2</v>
      </c>
      <c r="T186" s="16">
        <v>0</v>
      </c>
      <c r="U186" s="16">
        <v>0</v>
      </c>
      <c r="V186" s="16">
        <v>0</v>
      </c>
      <c r="W186" s="16">
        <v>0</v>
      </c>
      <c r="X186" s="16">
        <v>0</v>
      </c>
      <c r="Y186" s="16">
        <v>0</v>
      </c>
      <c r="Z186" s="16">
        <v>0</v>
      </c>
      <c r="AA186" s="16">
        <v>0</v>
      </c>
      <c r="AB186" s="16">
        <v>0</v>
      </c>
      <c r="AC186" s="16">
        <v>88</v>
      </c>
    </row>
    <row r="187" spans="1:29">
      <c r="A187" s="14" t="s">
        <v>234</v>
      </c>
      <c r="B187" s="15">
        <v>58.393830999999999</v>
      </c>
      <c r="C187" s="15">
        <v>-96.913563999999994</v>
      </c>
      <c r="D187" s="14" t="s">
        <v>35</v>
      </c>
      <c r="E187" s="14"/>
      <c r="F187" s="14">
        <v>75</v>
      </c>
      <c r="G187" s="16">
        <v>10</v>
      </c>
      <c r="H187" s="16">
        <v>0</v>
      </c>
      <c r="I187" s="16">
        <v>0</v>
      </c>
      <c r="J187" s="16">
        <v>0</v>
      </c>
      <c r="K187" s="16">
        <v>0</v>
      </c>
      <c r="L187" s="16">
        <v>0</v>
      </c>
      <c r="M187" s="16">
        <v>0</v>
      </c>
      <c r="N187" s="16">
        <v>0</v>
      </c>
      <c r="O187" s="16">
        <v>0</v>
      </c>
      <c r="P187" s="16">
        <v>9</v>
      </c>
      <c r="Q187" s="16">
        <v>0</v>
      </c>
      <c r="R187" s="16">
        <v>0</v>
      </c>
      <c r="S187" s="16">
        <v>4</v>
      </c>
      <c r="T187" s="16">
        <v>0</v>
      </c>
      <c r="U187" s="16">
        <v>0</v>
      </c>
      <c r="V187" s="16">
        <v>0</v>
      </c>
      <c r="W187" s="16">
        <v>0</v>
      </c>
      <c r="X187" s="16">
        <v>0</v>
      </c>
      <c r="Y187" s="16">
        <v>0</v>
      </c>
      <c r="Z187" s="16">
        <v>0</v>
      </c>
      <c r="AA187" s="16">
        <v>0</v>
      </c>
      <c r="AB187" s="16">
        <v>1</v>
      </c>
      <c r="AC187" s="16">
        <v>99</v>
      </c>
    </row>
    <row r="188" spans="1:29">
      <c r="A188" s="14" t="s">
        <v>235</v>
      </c>
      <c r="B188" s="15">
        <v>58.315437000000003</v>
      </c>
      <c r="C188" s="15">
        <v>-97.021816000000001</v>
      </c>
      <c r="D188" s="14" t="s">
        <v>35</v>
      </c>
      <c r="E188" s="14"/>
      <c r="F188" s="14">
        <v>73</v>
      </c>
      <c r="G188" s="16">
        <v>0</v>
      </c>
      <c r="H188" s="16">
        <v>0</v>
      </c>
      <c r="I188" s="16">
        <v>0</v>
      </c>
      <c r="J188" s="16">
        <v>0</v>
      </c>
      <c r="K188" s="16">
        <v>0</v>
      </c>
      <c r="L188" s="16">
        <v>0</v>
      </c>
      <c r="M188" s="16">
        <v>0</v>
      </c>
      <c r="N188" s="16">
        <v>0</v>
      </c>
      <c r="O188" s="16">
        <v>0</v>
      </c>
      <c r="P188" s="16">
        <v>8</v>
      </c>
      <c r="Q188" s="16">
        <v>3</v>
      </c>
      <c r="R188" s="16">
        <v>0</v>
      </c>
      <c r="S188" s="16">
        <v>0</v>
      </c>
      <c r="T188" s="16">
        <v>0</v>
      </c>
      <c r="U188" s="16">
        <v>0</v>
      </c>
      <c r="V188" s="16">
        <v>0</v>
      </c>
      <c r="W188" s="16">
        <v>1</v>
      </c>
      <c r="X188" s="16">
        <v>0</v>
      </c>
      <c r="Y188" s="16">
        <v>0</v>
      </c>
      <c r="Z188" s="16">
        <v>0</v>
      </c>
      <c r="AA188" s="16">
        <v>0</v>
      </c>
      <c r="AB188" s="16">
        <v>1</v>
      </c>
      <c r="AC188" s="16">
        <v>86</v>
      </c>
    </row>
    <row r="189" spans="1:29">
      <c r="A189" s="14" t="s">
        <v>236</v>
      </c>
      <c r="B189" s="15">
        <v>58.282376999999997</v>
      </c>
      <c r="C189" s="15">
        <v>-97.078292000000005</v>
      </c>
      <c r="D189" s="14" t="s">
        <v>35</v>
      </c>
      <c r="E189" s="14"/>
      <c r="F189" s="14">
        <v>84</v>
      </c>
      <c r="G189" s="16">
        <v>13</v>
      </c>
      <c r="H189" s="16">
        <v>0</v>
      </c>
      <c r="I189" s="16">
        <v>0</v>
      </c>
      <c r="J189" s="16">
        <v>0</v>
      </c>
      <c r="K189" s="16">
        <v>0</v>
      </c>
      <c r="L189" s="16">
        <v>0</v>
      </c>
      <c r="M189" s="16">
        <v>0</v>
      </c>
      <c r="N189" s="16">
        <v>0</v>
      </c>
      <c r="O189" s="16">
        <v>0</v>
      </c>
      <c r="P189" s="16">
        <v>0</v>
      </c>
      <c r="Q189" s="16">
        <v>2</v>
      </c>
      <c r="R189" s="16">
        <v>0</v>
      </c>
      <c r="S189" s="16">
        <v>8</v>
      </c>
      <c r="T189" s="16">
        <v>0</v>
      </c>
      <c r="U189" s="16">
        <v>0</v>
      </c>
      <c r="V189" s="16">
        <v>0</v>
      </c>
      <c r="W189" s="16">
        <v>1</v>
      </c>
      <c r="X189" s="16">
        <v>0</v>
      </c>
      <c r="Y189" s="16">
        <v>0</v>
      </c>
      <c r="Z189" s="16">
        <v>0</v>
      </c>
      <c r="AA189" s="16">
        <v>0</v>
      </c>
      <c r="AB189" s="16">
        <v>1</v>
      </c>
      <c r="AC189" s="16">
        <v>109</v>
      </c>
    </row>
    <row r="190" spans="1:29">
      <c r="A190" s="14" t="s">
        <v>237</v>
      </c>
      <c r="B190" s="15">
        <v>58.238601000000003</v>
      </c>
      <c r="C190" s="15">
        <v>-97.153550999999993</v>
      </c>
      <c r="D190" s="14" t="s">
        <v>35</v>
      </c>
      <c r="E190" s="14"/>
      <c r="F190" s="14">
        <v>63</v>
      </c>
      <c r="G190" s="16">
        <v>33</v>
      </c>
      <c r="H190" s="16">
        <v>0</v>
      </c>
      <c r="I190" s="16">
        <v>0</v>
      </c>
      <c r="J190" s="16">
        <v>0</v>
      </c>
      <c r="K190" s="16">
        <v>1</v>
      </c>
      <c r="L190" s="16">
        <v>2</v>
      </c>
      <c r="M190" s="16">
        <v>2</v>
      </c>
      <c r="N190" s="16">
        <v>0</v>
      </c>
      <c r="O190" s="16">
        <v>0</v>
      </c>
      <c r="P190" s="16">
        <v>0</v>
      </c>
      <c r="Q190" s="16">
        <v>8</v>
      </c>
      <c r="R190" s="16">
        <v>0</v>
      </c>
      <c r="S190" s="16">
        <v>4</v>
      </c>
      <c r="T190" s="16">
        <v>0</v>
      </c>
      <c r="U190" s="16">
        <v>0</v>
      </c>
      <c r="V190" s="16">
        <v>0</v>
      </c>
      <c r="W190" s="16">
        <v>1</v>
      </c>
      <c r="X190" s="16">
        <v>0</v>
      </c>
      <c r="Y190" s="16">
        <v>0</v>
      </c>
      <c r="Z190" s="16">
        <v>0</v>
      </c>
      <c r="AA190" s="16">
        <v>0</v>
      </c>
      <c r="AB190" s="16">
        <v>0</v>
      </c>
      <c r="AC190" s="16">
        <v>114</v>
      </c>
    </row>
    <row r="191" spans="1:29">
      <c r="A191" s="14" t="s">
        <v>238</v>
      </c>
      <c r="B191" s="15">
        <v>58.366619999999998</v>
      </c>
      <c r="C191" s="15">
        <v>-95.102751999999995</v>
      </c>
      <c r="D191" s="14" t="s">
        <v>35</v>
      </c>
      <c r="E191" s="14"/>
      <c r="F191" s="14">
        <v>70</v>
      </c>
      <c r="G191" s="16">
        <v>20</v>
      </c>
      <c r="H191" s="16">
        <v>0</v>
      </c>
      <c r="I191" s="16">
        <v>0</v>
      </c>
      <c r="J191" s="16">
        <v>0</v>
      </c>
      <c r="K191" s="16">
        <v>0</v>
      </c>
      <c r="L191" s="16">
        <v>0</v>
      </c>
      <c r="M191" s="16">
        <v>0</v>
      </c>
      <c r="N191" s="16">
        <v>0</v>
      </c>
      <c r="O191" s="16">
        <v>0</v>
      </c>
      <c r="P191" s="16">
        <v>0</v>
      </c>
      <c r="Q191" s="16">
        <v>7</v>
      </c>
      <c r="R191" s="16">
        <v>0</v>
      </c>
      <c r="S191" s="16">
        <v>1</v>
      </c>
      <c r="T191" s="16">
        <v>0</v>
      </c>
      <c r="U191" s="16">
        <v>0</v>
      </c>
      <c r="V191" s="16">
        <v>0</v>
      </c>
      <c r="W191" s="16">
        <v>1</v>
      </c>
      <c r="X191" s="16">
        <v>0</v>
      </c>
      <c r="Y191" s="16">
        <v>2</v>
      </c>
      <c r="Z191" s="16">
        <v>0</v>
      </c>
      <c r="AA191" s="16">
        <v>0</v>
      </c>
      <c r="AB191" s="16">
        <v>0</v>
      </c>
      <c r="AC191" s="16">
        <v>101</v>
      </c>
    </row>
    <row r="192" spans="1:29">
      <c r="A192" s="14" t="s">
        <v>239</v>
      </c>
      <c r="B192" s="15">
        <v>58.286687000000001</v>
      </c>
      <c r="C192" s="15">
        <v>-96.839437000000004</v>
      </c>
      <c r="D192" s="14" t="s">
        <v>35</v>
      </c>
      <c r="E192" s="14"/>
      <c r="F192" s="14">
        <v>41</v>
      </c>
      <c r="G192" s="16">
        <v>13</v>
      </c>
      <c r="H192" s="16">
        <v>0</v>
      </c>
      <c r="I192" s="16">
        <v>0</v>
      </c>
      <c r="J192" s="16">
        <v>0</v>
      </c>
      <c r="K192" s="16">
        <v>0</v>
      </c>
      <c r="L192" s="16">
        <v>0</v>
      </c>
      <c r="M192" s="16">
        <v>6</v>
      </c>
      <c r="N192" s="16">
        <v>0</v>
      </c>
      <c r="O192" s="16">
        <v>7</v>
      </c>
      <c r="P192" s="16">
        <v>0</v>
      </c>
      <c r="Q192" s="16">
        <v>4</v>
      </c>
      <c r="R192" s="16">
        <v>0</v>
      </c>
      <c r="S192" s="16">
        <v>2</v>
      </c>
      <c r="T192" s="16">
        <v>0</v>
      </c>
      <c r="U192" s="16">
        <v>0</v>
      </c>
      <c r="V192" s="16">
        <v>0</v>
      </c>
      <c r="W192" s="16">
        <v>1</v>
      </c>
      <c r="X192" s="16">
        <v>1</v>
      </c>
      <c r="Y192" s="16">
        <v>0</v>
      </c>
      <c r="Z192" s="16">
        <v>0</v>
      </c>
      <c r="AA192" s="16">
        <v>0</v>
      </c>
      <c r="AB192" s="16">
        <v>0</v>
      </c>
      <c r="AC192" s="16">
        <v>75</v>
      </c>
    </row>
    <row r="193" spans="1:29">
      <c r="A193" s="21" t="s">
        <v>240</v>
      </c>
      <c r="B193" s="22">
        <v>58.158263910000002</v>
      </c>
      <c r="C193" s="22">
        <v>-94.529567409999999</v>
      </c>
      <c r="D193" s="23" t="s">
        <v>241</v>
      </c>
      <c r="E193" s="24">
        <v>3.3</v>
      </c>
      <c r="F193" s="16">
        <v>12</v>
      </c>
      <c r="G193" s="16">
        <v>53</v>
      </c>
      <c r="H193" s="16">
        <v>0</v>
      </c>
      <c r="I193" s="16">
        <v>0</v>
      </c>
      <c r="J193" s="16">
        <v>0</v>
      </c>
      <c r="K193" s="16">
        <v>0</v>
      </c>
      <c r="L193" s="16">
        <v>0</v>
      </c>
      <c r="M193" s="16">
        <v>0</v>
      </c>
      <c r="N193" s="16">
        <v>0</v>
      </c>
      <c r="O193" s="16">
        <v>0</v>
      </c>
      <c r="P193" s="16">
        <v>0</v>
      </c>
      <c r="Q193" s="16">
        <v>9</v>
      </c>
      <c r="R193" s="16">
        <v>0</v>
      </c>
      <c r="S193" s="16">
        <v>1</v>
      </c>
      <c r="T193" s="16">
        <v>0</v>
      </c>
      <c r="U193" s="16">
        <v>0</v>
      </c>
      <c r="V193" s="16">
        <v>0</v>
      </c>
      <c r="W193" s="16">
        <v>0</v>
      </c>
      <c r="X193" s="16">
        <v>0</v>
      </c>
      <c r="Y193" s="16">
        <v>1</v>
      </c>
      <c r="Z193" s="16">
        <v>0</v>
      </c>
      <c r="AA193" s="16">
        <v>0</v>
      </c>
      <c r="AB193" s="16">
        <v>0</v>
      </c>
      <c r="AC193" s="16">
        <v>76</v>
      </c>
    </row>
    <row r="194" spans="1:29">
      <c r="A194" s="21" t="s">
        <v>242</v>
      </c>
      <c r="B194" s="22">
        <v>58.158263910000002</v>
      </c>
      <c r="C194" s="22">
        <v>-94.529567409999999</v>
      </c>
      <c r="D194" s="25" t="s">
        <v>243</v>
      </c>
      <c r="E194" s="24">
        <v>9.6</v>
      </c>
      <c r="F194" s="16">
        <v>6</v>
      </c>
      <c r="G194" s="16">
        <v>13</v>
      </c>
      <c r="H194" s="16">
        <v>0</v>
      </c>
      <c r="I194" s="16">
        <v>0</v>
      </c>
      <c r="J194" s="16">
        <v>0</v>
      </c>
      <c r="K194" s="16">
        <v>0</v>
      </c>
      <c r="L194" s="16">
        <v>0</v>
      </c>
      <c r="M194" s="16">
        <v>0</v>
      </c>
      <c r="N194" s="16">
        <v>0</v>
      </c>
      <c r="O194" s="16">
        <v>0</v>
      </c>
      <c r="P194" s="16">
        <v>0</v>
      </c>
      <c r="Q194" s="16">
        <v>0</v>
      </c>
      <c r="R194" s="16">
        <v>0</v>
      </c>
      <c r="S194" s="16">
        <v>0</v>
      </c>
      <c r="T194" s="16">
        <v>0</v>
      </c>
      <c r="U194" s="16">
        <v>0</v>
      </c>
      <c r="V194" s="16">
        <v>0</v>
      </c>
      <c r="W194" s="16">
        <v>0</v>
      </c>
      <c r="X194" s="16">
        <v>0</v>
      </c>
      <c r="Y194" s="16">
        <v>0</v>
      </c>
      <c r="Z194" s="16">
        <v>0</v>
      </c>
      <c r="AA194" s="16">
        <v>0</v>
      </c>
      <c r="AB194" s="16">
        <v>0</v>
      </c>
      <c r="AC194" s="16">
        <v>19</v>
      </c>
    </row>
    <row r="195" spans="1:29">
      <c r="A195" s="21" t="s">
        <v>244</v>
      </c>
      <c r="B195" s="22">
        <v>58.001908960000002</v>
      </c>
      <c r="C195" s="22">
        <v>-94.929617329999999</v>
      </c>
      <c r="D195" s="23" t="s">
        <v>241</v>
      </c>
      <c r="E195" s="24">
        <v>4</v>
      </c>
      <c r="F195" s="16">
        <v>34</v>
      </c>
      <c r="G195" s="16">
        <v>35</v>
      </c>
      <c r="H195" s="16">
        <v>1</v>
      </c>
      <c r="I195" s="16">
        <v>0</v>
      </c>
      <c r="J195" s="16">
        <v>0</v>
      </c>
      <c r="K195" s="16">
        <v>0</v>
      </c>
      <c r="L195" s="16">
        <v>0</v>
      </c>
      <c r="M195" s="16">
        <v>0</v>
      </c>
      <c r="N195" s="16">
        <v>0</v>
      </c>
      <c r="O195" s="16">
        <v>0</v>
      </c>
      <c r="P195" s="16">
        <v>0</v>
      </c>
      <c r="Q195" s="16">
        <v>8</v>
      </c>
      <c r="R195" s="16">
        <v>0</v>
      </c>
      <c r="S195" s="16">
        <v>0</v>
      </c>
      <c r="T195" s="16">
        <v>0</v>
      </c>
      <c r="U195" s="16">
        <v>1</v>
      </c>
      <c r="V195" s="16">
        <v>0</v>
      </c>
      <c r="W195" s="16">
        <v>1</v>
      </c>
      <c r="X195" s="16">
        <v>0</v>
      </c>
      <c r="Y195" s="16">
        <v>0</v>
      </c>
      <c r="Z195" s="16">
        <v>0</v>
      </c>
      <c r="AA195" s="16">
        <v>0</v>
      </c>
      <c r="AB195" s="16">
        <v>0</v>
      </c>
      <c r="AC195" s="16">
        <v>80</v>
      </c>
    </row>
    <row r="196" spans="1:29">
      <c r="A196" s="21" t="s">
        <v>245</v>
      </c>
      <c r="B196" s="22">
        <v>58.001908960000002</v>
      </c>
      <c r="C196" s="22">
        <v>-94.929617329999999</v>
      </c>
      <c r="D196" s="23" t="s">
        <v>243</v>
      </c>
      <c r="E196" s="24">
        <v>7</v>
      </c>
      <c r="F196" s="16">
        <v>36</v>
      </c>
      <c r="G196" s="16">
        <v>69</v>
      </c>
      <c r="H196" s="16">
        <v>0</v>
      </c>
      <c r="I196" s="16">
        <v>0</v>
      </c>
      <c r="J196" s="16">
        <v>0</v>
      </c>
      <c r="K196" s="16">
        <v>0</v>
      </c>
      <c r="L196" s="16">
        <v>2</v>
      </c>
      <c r="M196" s="16">
        <v>0</v>
      </c>
      <c r="N196" s="16">
        <v>0</v>
      </c>
      <c r="O196" s="16">
        <v>0</v>
      </c>
      <c r="P196" s="16">
        <v>0</v>
      </c>
      <c r="Q196" s="16">
        <v>4</v>
      </c>
      <c r="R196" s="16">
        <v>0</v>
      </c>
      <c r="S196" s="16">
        <v>4</v>
      </c>
      <c r="T196" s="16">
        <v>1</v>
      </c>
      <c r="U196" s="16">
        <v>0</v>
      </c>
      <c r="V196" s="16">
        <v>0</v>
      </c>
      <c r="W196" s="16">
        <v>2</v>
      </c>
      <c r="X196" s="16">
        <v>0</v>
      </c>
      <c r="Y196" s="16">
        <v>0</v>
      </c>
      <c r="Z196" s="16">
        <v>0</v>
      </c>
      <c r="AA196" s="16">
        <v>0</v>
      </c>
      <c r="AB196" s="16">
        <v>0</v>
      </c>
      <c r="AC196" s="16">
        <v>118</v>
      </c>
    </row>
    <row r="197" spans="1:29">
      <c r="A197" s="21" t="s">
        <v>246</v>
      </c>
      <c r="B197" s="22">
        <v>58.001908960000002</v>
      </c>
      <c r="C197" s="22">
        <v>-94.929617329999999</v>
      </c>
      <c r="D197" s="23" t="s">
        <v>247</v>
      </c>
      <c r="E197" s="24">
        <v>10</v>
      </c>
      <c r="F197" s="16">
        <v>5</v>
      </c>
      <c r="G197" s="16">
        <v>40</v>
      </c>
      <c r="H197" s="16">
        <v>0</v>
      </c>
      <c r="I197" s="16">
        <v>0</v>
      </c>
      <c r="J197" s="16">
        <v>0</v>
      </c>
      <c r="K197" s="16">
        <v>0</v>
      </c>
      <c r="L197" s="16">
        <v>0</v>
      </c>
      <c r="M197" s="16">
        <v>0</v>
      </c>
      <c r="N197" s="16">
        <v>0</v>
      </c>
      <c r="O197" s="16">
        <v>0</v>
      </c>
      <c r="P197" s="16">
        <v>1</v>
      </c>
      <c r="Q197" s="16">
        <v>3</v>
      </c>
      <c r="R197" s="16">
        <v>0</v>
      </c>
      <c r="S197" s="16">
        <v>1</v>
      </c>
      <c r="T197" s="16">
        <v>1</v>
      </c>
      <c r="U197" s="16">
        <v>0</v>
      </c>
      <c r="V197" s="16">
        <v>0</v>
      </c>
      <c r="W197" s="16">
        <v>0</v>
      </c>
      <c r="X197" s="16">
        <v>0</v>
      </c>
      <c r="Y197" s="16">
        <v>0</v>
      </c>
      <c r="Z197" s="16">
        <v>0</v>
      </c>
      <c r="AA197" s="16">
        <v>1</v>
      </c>
      <c r="AB197" s="16">
        <v>0</v>
      </c>
      <c r="AC197" s="16">
        <v>52</v>
      </c>
    </row>
    <row r="198" spans="1:29">
      <c r="A198" s="21" t="s">
        <v>248</v>
      </c>
      <c r="B198" s="22">
        <v>58.001908960000002</v>
      </c>
      <c r="C198" s="22">
        <v>-94.929617329999999</v>
      </c>
      <c r="D198" s="23" t="s">
        <v>249</v>
      </c>
      <c r="E198" s="24">
        <v>14</v>
      </c>
      <c r="F198" s="16">
        <v>1</v>
      </c>
      <c r="G198" s="16">
        <v>24</v>
      </c>
      <c r="H198" s="16">
        <v>0</v>
      </c>
      <c r="I198" s="16">
        <v>0</v>
      </c>
      <c r="J198" s="16">
        <v>0</v>
      </c>
      <c r="K198" s="16">
        <v>0</v>
      </c>
      <c r="L198" s="16">
        <v>0</v>
      </c>
      <c r="M198" s="16">
        <v>0</v>
      </c>
      <c r="N198" s="16">
        <v>0</v>
      </c>
      <c r="O198" s="16">
        <v>0</v>
      </c>
      <c r="P198" s="16">
        <v>0</v>
      </c>
      <c r="Q198" s="16">
        <v>1</v>
      </c>
      <c r="R198" s="16">
        <v>0</v>
      </c>
      <c r="S198" s="16">
        <v>1</v>
      </c>
      <c r="T198" s="16">
        <v>0</v>
      </c>
      <c r="U198" s="16">
        <v>0</v>
      </c>
      <c r="V198" s="16">
        <v>0</v>
      </c>
      <c r="W198" s="16">
        <v>0</v>
      </c>
      <c r="X198" s="16">
        <v>0</v>
      </c>
      <c r="Y198" s="16">
        <v>0</v>
      </c>
      <c r="Z198" s="16">
        <v>1</v>
      </c>
      <c r="AA198" s="16">
        <v>0</v>
      </c>
      <c r="AB198" s="16">
        <v>0</v>
      </c>
      <c r="AC198" s="16">
        <v>28</v>
      </c>
    </row>
    <row r="199" spans="1:29">
      <c r="A199" s="21" t="s">
        <v>250</v>
      </c>
      <c r="B199" s="22">
        <v>58.206682229999998</v>
      </c>
      <c r="C199" s="22">
        <v>-94.386497449999993</v>
      </c>
      <c r="D199" s="23" t="s">
        <v>247</v>
      </c>
      <c r="E199" s="26">
        <v>15.5</v>
      </c>
      <c r="F199" s="16">
        <v>8</v>
      </c>
      <c r="G199" s="16">
        <v>58</v>
      </c>
      <c r="H199" s="16">
        <v>1</v>
      </c>
      <c r="I199" s="16">
        <v>0</v>
      </c>
      <c r="J199" s="16">
        <v>0</v>
      </c>
      <c r="K199" s="16">
        <v>0</v>
      </c>
      <c r="L199" s="16">
        <v>0</v>
      </c>
      <c r="M199" s="16">
        <v>0</v>
      </c>
      <c r="N199" s="16">
        <v>0</v>
      </c>
      <c r="O199" s="16">
        <v>0</v>
      </c>
      <c r="P199" s="16">
        <v>0</v>
      </c>
      <c r="Q199" s="16">
        <v>0</v>
      </c>
      <c r="R199" s="16">
        <v>0</v>
      </c>
      <c r="S199" s="16">
        <v>0</v>
      </c>
      <c r="T199" s="16">
        <v>0</v>
      </c>
      <c r="U199" s="16">
        <v>0</v>
      </c>
      <c r="V199" s="16">
        <v>0</v>
      </c>
      <c r="W199" s="16">
        <v>0</v>
      </c>
      <c r="X199" s="16">
        <v>0</v>
      </c>
      <c r="Y199" s="16">
        <v>0</v>
      </c>
      <c r="Z199" s="16">
        <v>0</v>
      </c>
      <c r="AA199" s="16">
        <v>0</v>
      </c>
      <c r="AB199" s="16">
        <v>0</v>
      </c>
      <c r="AC199" s="16">
        <v>67</v>
      </c>
    </row>
    <row r="200" spans="1:29">
      <c r="A200" s="21" t="s">
        <v>251</v>
      </c>
      <c r="B200" s="22">
        <v>58.206682229999998</v>
      </c>
      <c r="C200" s="22">
        <v>-94.386497449999993</v>
      </c>
      <c r="D200" s="23" t="s">
        <v>243</v>
      </c>
      <c r="E200" s="26">
        <v>11.5</v>
      </c>
      <c r="F200" s="16">
        <v>28</v>
      </c>
      <c r="G200" s="16">
        <v>20</v>
      </c>
      <c r="H200" s="16">
        <v>0</v>
      </c>
      <c r="I200" s="16">
        <v>0</v>
      </c>
      <c r="J200" s="16">
        <v>0</v>
      </c>
      <c r="K200" s="16">
        <v>0</v>
      </c>
      <c r="L200" s="16">
        <v>0</v>
      </c>
      <c r="M200" s="16">
        <v>1</v>
      </c>
      <c r="N200" s="16">
        <v>0</v>
      </c>
      <c r="O200" s="16">
        <v>0</v>
      </c>
      <c r="P200" s="16">
        <v>2</v>
      </c>
      <c r="Q200" s="16">
        <v>8</v>
      </c>
      <c r="R200" s="16">
        <v>0</v>
      </c>
      <c r="S200" s="16">
        <v>0</v>
      </c>
      <c r="T200" s="16">
        <v>0</v>
      </c>
      <c r="U200" s="16">
        <v>0</v>
      </c>
      <c r="V200" s="16">
        <v>0</v>
      </c>
      <c r="W200" s="16">
        <v>0</v>
      </c>
      <c r="X200" s="16">
        <v>0</v>
      </c>
      <c r="Y200" s="16">
        <v>0</v>
      </c>
      <c r="Z200" s="16">
        <v>0</v>
      </c>
      <c r="AA200" s="16">
        <v>0</v>
      </c>
      <c r="AB200" s="16">
        <v>0</v>
      </c>
      <c r="AC200" s="16">
        <v>59</v>
      </c>
    </row>
    <row r="201" spans="1:29">
      <c r="A201" s="21" t="s">
        <v>252</v>
      </c>
      <c r="B201" s="22">
        <v>58.206682229999998</v>
      </c>
      <c r="C201" s="22">
        <v>-94.386497449999993</v>
      </c>
      <c r="D201" s="23" t="s">
        <v>241</v>
      </c>
      <c r="E201" s="26">
        <v>5.5</v>
      </c>
      <c r="F201" s="16">
        <v>22</v>
      </c>
      <c r="G201" s="16">
        <v>36</v>
      </c>
      <c r="H201" s="16">
        <v>0</v>
      </c>
      <c r="I201" s="16">
        <v>0</v>
      </c>
      <c r="J201" s="16">
        <v>0</v>
      </c>
      <c r="K201" s="16">
        <v>0</v>
      </c>
      <c r="L201" s="16">
        <v>0</v>
      </c>
      <c r="M201" s="16">
        <v>1</v>
      </c>
      <c r="N201" s="16">
        <v>0</v>
      </c>
      <c r="O201" s="16">
        <v>0</v>
      </c>
      <c r="P201" s="16">
        <v>0</v>
      </c>
      <c r="Q201" s="16">
        <v>4</v>
      </c>
      <c r="R201" s="16">
        <v>0</v>
      </c>
      <c r="S201" s="16">
        <v>0</v>
      </c>
      <c r="T201" s="16">
        <v>0</v>
      </c>
      <c r="U201" s="16">
        <v>0</v>
      </c>
      <c r="V201" s="16">
        <v>0</v>
      </c>
      <c r="W201" s="16">
        <v>0</v>
      </c>
      <c r="X201" s="16">
        <v>0</v>
      </c>
      <c r="Y201" s="16">
        <v>0</v>
      </c>
      <c r="Z201" s="16">
        <v>0</v>
      </c>
      <c r="AA201" s="16">
        <v>0</v>
      </c>
      <c r="AB201" s="16">
        <v>0</v>
      </c>
      <c r="AC201" s="16">
        <v>63</v>
      </c>
    </row>
    <row r="202" spans="1:29">
      <c r="A202" s="21" t="s">
        <v>253</v>
      </c>
      <c r="B202" s="22">
        <v>57.921760650000003</v>
      </c>
      <c r="C202" s="22">
        <v>-95.100418959999999</v>
      </c>
      <c r="D202" s="23" t="s">
        <v>241</v>
      </c>
      <c r="E202" s="26">
        <v>10</v>
      </c>
      <c r="F202" s="16">
        <v>26</v>
      </c>
      <c r="G202" s="16">
        <v>39</v>
      </c>
      <c r="H202" s="16">
        <v>0</v>
      </c>
      <c r="I202" s="16">
        <v>0</v>
      </c>
      <c r="J202" s="16">
        <v>0</v>
      </c>
      <c r="K202" s="16">
        <v>0</v>
      </c>
      <c r="L202" s="16">
        <v>0</v>
      </c>
      <c r="M202" s="16">
        <v>0</v>
      </c>
      <c r="N202" s="16">
        <v>0</v>
      </c>
      <c r="O202" s="16">
        <v>0</v>
      </c>
      <c r="P202" s="16">
        <v>0</v>
      </c>
      <c r="Q202" s="16">
        <v>1</v>
      </c>
      <c r="R202" s="16">
        <v>0</v>
      </c>
      <c r="S202" s="16">
        <v>4</v>
      </c>
      <c r="T202" s="16">
        <v>0</v>
      </c>
      <c r="U202" s="16">
        <v>0</v>
      </c>
      <c r="V202" s="16">
        <v>0</v>
      </c>
      <c r="W202" s="16">
        <v>1</v>
      </c>
      <c r="X202" s="16">
        <v>0</v>
      </c>
      <c r="Y202" s="16">
        <v>0</v>
      </c>
      <c r="Z202" s="16">
        <v>0</v>
      </c>
      <c r="AA202" s="16">
        <v>0</v>
      </c>
      <c r="AB202" s="16">
        <v>0</v>
      </c>
      <c r="AC202" s="16">
        <v>71</v>
      </c>
    </row>
    <row r="203" spans="1:29">
      <c r="A203" s="21" t="s">
        <v>254</v>
      </c>
      <c r="B203" s="22">
        <v>57.921760650000003</v>
      </c>
      <c r="C203" s="22">
        <v>-95.100418959999999</v>
      </c>
      <c r="D203" s="23" t="s">
        <v>243</v>
      </c>
      <c r="E203" s="26">
        <v>13.5</v>
      </c>
      <c r="F203" s="16">
        <v>6</v>
      </c>
      <c r="G203" s="16">
        <v>23</v>
      </c>
      <c r="H203" s="16">
        <v>0</v>
      </c>
      <c r="I203" s="16">
        <v>0</v>
      </c>
      <c r="J203" s="16">
        <v>0</v>
      </c>
      <c r="K203" s="16">
        <v>0</v>
      </c>
      <c r="L203" s="16">
        <v>0</v>
      </c>
      <c r="M203" s="16">
        <v>0</v>
      </c>
      <c r="N203" s="16">
        <v>0</v>
      </c>
      <c r="O203" s="16">
        <v>0</v>
      </c>
      <c r="P203" s="16">
        <v>0</v>
      </c>
      <c r="Q203" s="16">
        <v>0</v>
      </c>
      <c r="R203" s="16">
        <v>0</v>
      </c>
      <c r="S203" s="16">
        <v>0</v>
      </c>
      <c r="T203" s="16">
        <v>0</v>
      </c>
      <c r="U203" s="16">
        <v>0</v>
      </c>
      <c r="V203" s="16">
        <v>0</v>
      </c>
      <c r="W203" s="16">
        <v>0</v>
      </c>
      <c r="X203" s="16">
        <v>0</v>
      </c>
      <c r="Y203" s="16">
        <v>0</v>
      </c>
      <c r="Z203" s="16">
        <v>0</v>
      </c>
      <c r="AA203" s="16">
        <v>0</v>
      </c>
      <c r="AB203" s="16">
        <v>0</v>
      </c>
      <c r="AC203" s="16">
        <v>29</v>
      </c>
    </row>
    <row r="204" spans="1:29">
      <c r="A204" s="21" t="s">
        <v>255</v>
      </c>
      <c r="B204" s="22">
        <v>57.921760650000003</v>
      </c>
      <c r="C204" s="22">
        <v>-95.100418959999999</v>
      </c>
      <c r="D204" s="23" t="s">
        <v>247</v>
      </c>
      <c r="E204" s="26">
        <v>26.5</v>
      </c>
      <c r="F204" s="16">
        <v>21</v>
      </c>
      <c r="G204" s="16">
        <v>12</v>
      </c>
      <c r="H204" s="16">
        <v>0</v>
      </c>
      <c r="I204" s="16">
        <v>0</v>
      </c>
      <c r="J204" s="16">
        <v>0</v>
      </c>
      <c r="K204" s="16">
        <v>0</v>
      </c>
      <c r="L204" s="16">
        <v>0</v>
      </c>
      <c r="M204" s="16">
        <v>0</v>
      </c>
      <c r="N204" s="16">
        <v>0</v>
      </c>
      <c r="O204" s="16">
        <v>0</v>
      </c>
      <c r="P204" s="16">
        <v>1</v>
      </c>
      <c r="Q204" s="16">
        <v>0</v>
      </c>
      <c r="R204" s="16">
        <v>0</v>
      </c>
      <c r="S204" s="16">
        <v>1</v>
      </c>
      <c r="T204" s="16">
        <v>0</v>
      </c>
      <c r="U204" s="16">
        <v>0</v>
      </c>
      <c r="V204" s="16">
        <v>0</v>
      </c>
      <c r="W204" s="16">
        <v>0</v>
      </c>
      <c r="X204" s="16">
        <v>0</v>
      </c>
      <c r="Y204" s="16">
        <v>0</v>
      </c>
      <c r="Z204" s="16">
        <v>0</v>
      </c>
      <c r="AA204" s="16">
        <v>0</v>
      </c>
      <c r="AB204" s="16">
        <v>0</v>
      </c>
      <c r="AC204" s="16">
        <v>35</v>
      </c>
    </row>
    <row r="205" spans="1:29">
      <c r="A205" s="21" t="s">
        <v>256</v>
      </c>
      <c r="B205" s="22">
        <v>58.094714019999998</v>
      </c>
      <c r="C205" s="22">
        <v>-95.625255390000007</v>
      </c>
      <c r="D205" s="23" t="s">
        <v>257</v>
      </c>
      <c r="E205" s="21" t="s">
        <v>258</v>
      </c>
      <c r="F205" s="16">
        <v>45</v>
      </c>
      <c r="G205" s="16">
        <v>2</v>
      </c>
      <c r="H205" s="16">
        <v>0</v>
      </c>
      <c r="I205" s="16">
        <v>0</v>
      </c>
      <c r="J205" s="16">
        <v>0</v>
      </c>
      <c r="K205" s="16">
        <v>0</v>
      </c>
      <c r="L205" s="16">
        <v>1</v>
      </c>
      <c r="M205" s="16">
        <v>0</v>
      </c>
      <c r="N205" s="16">
        <v>1</v>
      </c>
      <c r="O205" s="16">
        <v>0</v>
      </c>
      <c r="P205" s="16">
        <v>0</v>
      </c>
      <c r="Q205" s="16">
        <v>9</v>
      </c>
      <c r="R205" s="16">
        <v>0</v>
      </c>
      <c r="S205" s="16">
        <v>4</v>
      </c>
      <c r="T205" s="16">
        <v>0</v>
      </c>
      <c r="U205" s="16">
        <v>0</v>
      </c>
      <c r="V205" s="16">
        <v>0</v>
      </c>
      <c r="W205" s="16">
        <v>0</v>
      </c>
      <c r="X205" s="16">
        <v>0</v>
      </c>
      <c r="Y205" s="16">
        <v>0</v>
      </c>
      <c r="Z205" s="16">
        <v>0</v>
      </c>
      <c r="AA205" s="16">
        <v>0</v>
      </c>
      <c r="AB205" s="16">
        <v>0</v>
      </c>
      <c r="AC205" s="16">
        <v>62</v>
      </c>
    </row>
    <row r="206" spans="1:29">
      <c r="A206" s="21" t="s">
        <v>259</v>
      </c>
      <c r="B206" s="22">
        <v>58.04258901</v>
      </c>
      <c r="C206" s="22">
        <v>-95.46298213</v>
      </c>
      <c r="D206" s="23" t="s">
        <v>257</v>
      </c>
      <c r="E206" s="21" t="s">
        <v>260</v>
      </c>
      <c r="F206" s="16">
        <v>8</v>
      </c>
      <c r="G206" s="16">
        <v>8</v>
      </c>
      <c r="H206" s="16">
        <v>0</v>
      </c>
      <c r="I206" s="16">
        <v>0</v>
      </c>
      <c r="J206" s="16">
        <v>0</v>
      </c>
      <c r="K206" s="16">
        <v>0</v>
      </c>
      <c r="L206" s="16">
        <v>0</v>
      </c>
      <c r="M206" s="16">
        <v>0</v>
      </c>
      <c r="N206" s="16">
        <v>0</v>
      </c>
      <c r="O206" s="16">
        <v>0</v>
      </c>
      <c r="P206" s="16">
        <v>0</v>
      </c>
      <c r="Q206" s="16">
        <v>3</v>
      </c>
      <c r="R206" s="16">
        <v>0</v>
      </c>
      <c r="S206" s="16">
        <v>1</v>
      </c>
      <c r="T206" s="16">
        <v>0</v>
      </c>
      <c r="U206" s="16">
        <v>0</v>
      </c>
      <c r="V206" s="16">
        <v>0</v>
      </c>
      <c r="W206" s="16">
        <v>0</v>
      </c>
      <c r="X206" s="16">
        <v>0</v>
      </c>
      <c r="Y206" s="16">
        <v>0</v>
      </c>
      <c r="Z206" s="16">
        <v>0</v>
      </c>
      <c r="AA206" s="16">
        <v>0</v>
      </c>
      <c r="AB206" s="16">
        <v>0</v>
      </c>
      <c r="AC206" s="16">
        <v>20</v>
      </c>
    </row>
    <row r="207" spans="1:29">
      <c r="A207" s="21" t="s">
        <v>261</v>
      </c>
      <c r="B207" s="22">
        <v>57.980307349999997</v>
      </c>
      <c r="C207" s="22">
        <v>-95.476128810000006</v>
      </c>
      <c r="D207" s="23" t="s">
        <v>257</v>
      </c>
      <c r="E207" s="21" t="s">
        <v>262</v>
      </c>
      <c r="F207" s="16">
        <v>29</v>
      </c>
      <c r="G207" s="16">
        <v>4</v>
      </c>
      <c r="H207" s="16">
        <v>0</v>
      </c>
      <c r="I207" s="16">
        <v>0</v>
      </c>
      <c r="J207" s="16">
        <v>0</v>
      </c>
      <c r="K207" s="16">
        <v>0</v>
      </c>
      <c r="L207" s="16">
        <v>1</v>
      </c>
      <c r="M207" s="16">
        <v>0</v>
      </c>
      <c r="N207" s="16">
        <v>0</v>
      </c>
      <c r="O207" s="16">
        <v>0</v>
      </c>
      <c r="P207" s="16">
        <v>2</v>
      </c>
      <c r="Q207" s="16">
        <v>1</v>
      </c>
      <c r="R207" s="16">
        <v>0</v>
      </c>
      <c r="S207" s="16">
        <v>0</v>
      </c>
      <c r="T207" s="16">
        <v>0</v>
      </c>
      <c r="U207" s="16">
        <v>0</v>
      </c>
      <c r="V207" s="16">
        <v>0</v>
      </c>
      <c r="W207" s="16">
        <v>1</v>
      </c>
      <c r="X207" s="16">
        <v>0</v>
      </c>
      <c r="Y207" s="16">
        <v>1</v>
      </c>
      <c r="Z207" s="16">
        <v>0</v>
      </c>
      <c r="AA207" s="16">
        <v>0</v>
      </c>
      <c r="AB207" s="16">
        <v>0</v>
      </c>
      <c r="AC207" s="16">
        <v>39</v>
      </c>
    </row>
    <row r="208" spans="1:29">
      <c r="A208" s="21" t="s">
        <v>263</v>
      </c>
      <c r="B208" s="22">
        <v>58.007802329999997</v>
      </c>
      <c r="C208" s="22">
        <v>-95.285230540000001</v>
      </c>
      <c r="D208" s="23" t="s">
        <v>257</v>
      </c>
      <c r="E208" s="21" t="s">
        <v>264</v>
      </c>
      <c r="F208" s="16">
        <v>18</v>
      </c>
      <c r="G208" s="16">
        <v>21</v>
      </c>
      <c r="H208" s="16">
        <v>0</v>
      </c>
      <c r="I208" s="16">
        <v>0</v>
      </c>
      <c r="J208" s="16">
        <v>0</v>
      </c>
      <c r="K208" s="16">
        <v>0</v>
      </c>
      <c r="L208" s="16">
        <v>0</v>
      </c>
      <c r="M208" s="16">
        <v>0</v>
      </c>
      <c r="N208" s="16">
        <v>0</v>
      </c>
      <c r="O208" s="16">
        <v>0</v>
      </c>
      <c r="P208" s="16">
        <v>0</v>
      </c>
      <c r="Q208" s="16">
        <v>4</v>
      </c>
      <c r="R208" s="16">
        <v>0</v>
      </c>
      <c r="S208" s="16">
        <v>2</v>
      </c>
      <c r="T208" s="16">
        <v>0</v>
      </c>
      <c r="U208" s="16">
        <v>0</v>
      </c>
      <c r="V208" s="16">
        <v>0</v>
      </c>
      <c r="W208" s="16">
        <v>0</v>
      </c>
      <c r="X208" s="16">
        <v>0</v>
      </c>
      <c r="Y208" s="16">
        <v>0</v>
      </c>
      <c r="Z208" s="16">
        <v>0</v>
      </c>
      <c r="AA208" s="16">
        <v>0</v>
      </c>
      <c r="AB208" s="16">
        <v>0</v>
      </c>
      <c r="AC208" s="16">
        <v>45</v>
      </c>
    </row>
    <row r="209" spans="1:29">
      <c r="A209" s="21" t="s">
        <v>265</v>
      </c>
      <c r="B209" s="22">
        <v>58.043015650000001</v>
      </c>
      <c r="C209" s="22">
        <v>-95.167408899999998</v>
      </c>
      <c r="D209" s="23" t="s">
        <v>257</v>
      </c>
      <c r="E209" s="21" t="s">
        <v>266</v>
      </c>
      <c r="F209" s="16">
        <v>12</v>
      </c>
      <c r="G209" s="16">
        <v>7</v>
      </c>
      <c r="H209" s="16">
        <v>0</v>
      </c>
      <c r="I209" s="16">
        <v>0</v>
      </c>
      <c r="J209" s="16">
        <v>0</v>
      </c>
      <c r="K209" s="16">
        <v>0</v>
      </c>
      <c r="L209" s="16">
        <v>0</v>
      </c>
      <c r="M209" s="16">
        <v>0</v>
      </c>
      <c r="N209" s="16">
        <v>0</v>
      </c>
      <c r="O209" s="16">
        <v>0</v>
      </c>
      <c r="P209" s="16">
        <v>0</v>
      </c>
      <c r="Q209" s="16">
        <v>5</v>
      </c>
      <c r="R209" s="16">
        <v>0</v>
      </c>
      <c r="S209" s="16">
        <v>0</v>
      </c>
      <c r="T209" s="16">
        <v>0</v>
      </c>
      <c r="U209" s="16">
        <v>0</v>
      </c>
      <c r="V209" s="16">
        <v>0</v>
      </c>
      <c r="W209" s="16">
        <v>0</v>
      </c>
      <c r="X209" s="16">
        <v>0</v>
      </c>
      <c r="Y209" s="16">
        <v>0</v>
      </c>
      <c r="Z209" s="16">
        <v>0</v>
      </c>
      <c r="AA209" s="16">
        <v>0</v>
      </c>
      <c r="AB209" s="16">
        <v>0</v>
      </c>
      <c r="AC209" s="16">
        <v>24</v>
      </c>
    </row>
    <row r="210" spans="1:29">
      <c r="A210" s="21" t="s">
        <v>267</v>
      </c>
      <c r="B210" s="22">
        <v>57.991157319999999</v>
      </c>
      <c r="C210" s="22">
        <v>-95.176995579999996</v>
      </c>
      <c r="D210" s="23" t="s">
        <v>257</v>
      </c>
      <c r="E210" s="21" t="s">
        <v>266</v>
      </c>
      <c r="F210" s="16">
        <v>14</v>
      </c>
      <c r="G210" s="16">
        <v>12</v>
      </c>
      <c r="H210" s="16">
        <v>1</v>
      </c>
      <c r="I210" s="16">
        <v>0</v>
      </c>
      <c r="J210" s="16">
        <v>0</v>
      </c>
      <c r="K210" s="16">
        <v>0</v>
      </c>
      <c r="L210" s="16">
        <v>0</v>
      </c>
      <c r="M210" s="16">
        <v>0</v>
      </c>
      <c r="N210" s="16">
        <v>0</v>
      </c>
      <c r="O210" s="16">
        <v>0</v>
      </c>
      <c r="P210" s="16">
        <v>0</v>
      </c>
      <c r="Q210" s="16">
        <v>15</v>
      </c>
      <c r="R210" s="16">
        <v>0</v>
      </c>
      <c r="S210" s="16">
        <v>0</v>
      </c>
      <c r="T210" s="16">
        <v>0</v>
      </c>
      <c r="U210" s="16">
        <v>0</v>
      </c>
      <c r="V210" s="16">
        <v>0</v>
      </c>
      <c r="W210" s="16">
        <v>0</v>
      </c>
      <c r="X210" s="16">
        <v>0</v>
      </c>
      <c r="Y210" s="16">
        <v>0</v>
      </c>
      <c r="Z210" s="16">
        <v>0</v>
      </c>
      <c r="AA210" s="16">
        <v>0</v>
      </c>
      <c r="AB210" s="16">
        <v>0</v>
      </c>
      <c r="AC210" s="16">
        <v>42</v>
      </c>
    </row>
    <row r="211" spans="1:29">
      <c r="A211" s="21" t="s">
        <v>268</v>
      </c>
      <c r="B211" s="22">
        <v>57.942622319999998</v>
      </c>
      <c r="C211" s="22">
        <v>-95.125765610000002</v>
      </c>
      <c r="D211" s="23" t="s">
        <v>257</v>
      </c>
      <c r="E211" s="21" t="s">
        <v>269</v>
      </c>
      <c r="F211" s="16">
        <v>9</v>
      </c>
      <c r="G211" s="16">
        <v>14</v>
      </c>
      <c r="H211" s="16">
        <v>0</v>
      </c>
      <c r="I211" s="16">
        <v>0</v>
      </c>
      <c r="J211" s="16">
        <v>0</v>
      </c>
      <c r="K211" s="16">
        <v>0</v>
      </c>
      <c r="L211" s="16">
        <v>0</v>
      </c>
      <c r="M211" s="16">
        <v>0</v>
      </c>
      <c r="N211" s="16">
        <v>0</v>
      </c>
      <c r="O211" s="16">
        <v>0</v>
      </c>
      <c r="P211" s="16">
        <v>0</v>
      </c>
      <c r="Q211" s="16">
        <v>0</v>
      </c>
      <c r="R211" s="16">
        <v>0</v>
      </c>
      <c r="S211" s="16">
        <v>0</v>
      </c>
      <c r="T211" s="16">
        <v>0</v>
      </c>
      <c r="U211" s="16">
        <v>0</v>
      </c>
      <c r="V211" s="16">
        <v>0</v>
      </c>
      <c r="W211" s="16">
        <v>0</v>
      </c>
      <c r="X211" s="16">
        <v>0</v>
      </c>
      <c r="Y211" s="16">
        <v>0</v>
      </c>
      <c r="Z211" s="16">
        <v>0</v>
      </c>
      <c r="AA211" s="16">
        <v>0</v>
      </c>
      <c r="AB211" s="16">
        <v>0</v>
      </c>
      <c r="AC211" s="16">
        <v>23</v>
      </c>
    </row>
    <row r="212" spans="1:29">
      <c r="A212" s="21" t="s">
        <v>270</v>
      </c>
      <c r="B212" s="22">
        <v>57.870744000000002</v>
      </c>
      <c r="C212" s="22">
        <v>-95.210940609999994</v>
      </c>
      <c r="D212" s="23" t="s">
        <v>241</v>
      </c>
      <c r="E212" s="27">
        <v>1</v>
      </c>
      <c r="F212" s="16">
        <v>10</v>
      </c>
      <c r="G212" s="16">
        <v>15</v>
      </c>
      <c r="H212" s="16">
        <v>0</v>
      </c>
      <c r="I212" s="16">
        <v>0</v>
      </c>
      <c r="J212" s="16">
        <v>0</v>
      </c>
      <c r="K212" s="16">
        <v>0</v>
      </c>
      <c r="L212" s="16">
        <v>0</v>
      </c>
      <c r="M212" s="16">
        <v>0</v>
      </c>
      <c r="N212" s="16">
        <v>0</v>
      </c>
      <c r="O212" s="16">
        <v>0</v>
      </c>
      <c r="P212" s="16">
        <v>0</v>
      </c>
      <c r="Q212" s="16">
        <v>5</v>
      </c>
      <c r="R212" s="16">
        <v>0</v>
      </c>
      <c r="S212" s="16">
        <v>0</v>
      </c>
      <c r="T212" s="16">
        <v>0</v>
      </c>
      <c r="U212" s="16">
        <v>0</v>
      </c>
      <c r="V212" s="16">
        <v>0</v>
      </c>
      <c r="W212" s="16">
        <v>0</v>
      </c>
      <c r="X212" s="16">
        <v>0</v>
      </c>
      <c r="Y212" s="16">
        <v>0</v>
      </c>
      <c r="Z212" s="16">
        <v>0</v>
      </c>
      <c r="AA212" s="16">
        <v>0</v>
      </c>
      <c r="AB212" s="16">
        <v>0</v>
      </c>
      <c r="AC212" s="16">
        <v>30</v>
      </c>
    </row>
    <row r="213" spans="1:29">
      <c r="A213" s="21" t="s">
        <v>271</v>
      </c>
      <c r="B213" s="22">
        <v>57.870744000000002</v>
      </c>
      <c r="C213" s="22">
        <v>-95.210940609999994</v>
      </c>
      <c r="D213" s="23" t="s">
        <v>243</v>
      </c>
      <c r="E213" s="27">
        <v>6</v>
      </c>
      <c r="F213" s="16">
        <v>9</v>
      </c>
      <c r="G213" s="16">
        <v>29</v>
      </c>
      <c r="H213" s="16">
        <v>0</v>
      </c>
      <c r="I213" s="16">
        <v>0</v>
      </c>
      <c r="J213" s="16">
        <v>0</v>
      </c>
      <c r="K213" s="16">
        <v>0</v>
      </c>
      <c r="L213" s="16">
        <v>0</v>
      </c>
      <c r="M213" s="16">
        <v>0</v>
      </c>
      <c r="N213" s="16">
        <v>0</v>
      </c>
      <c r="O213" s="16">
        <v>0</v>
      </c>
      <c r="P213" s="16">
        <v>0</v>
      </c>
      <c r="Q213" s="16">
        <v>6</v>
      </c>
      <c r="R213" s="16">
        <v>0</v>
      </c>
      <c r="S213" s="16">
        <v>0</v>
      </c>
      <c r="T213" s="16">
        <v>0</v>
      </c>
      <c r="U213" s="16">
        <v>0</v>
      </c>
      <c r="V213" s="16">
        <v>0</v>
      </c>
      <c r="W213" s="16">
        <v>0</v>
      </c>
      <c r="X213" s="16">
        <v>0</v>
      </c>
      <c r="Y213" s="16">
        <v>0</v>
      </c>
      <c r="Z213" s="16">
        <v>0</v>
      </c>
      <c r="AA213" s="16">
        <v>0</v>
      </c>
      <c r="AB213" s="16">
        <v>0</v>
      </c>
      <c r="AC213" s="16">
        <v>44</v>
      </c>
    </row>
    <row r="214" spans="1:29">
      <c r="A214" s="21" t="s">
        <v>272</v>
      </c>
      <c r="B214" s="22">
        <v>57.870744000000002</v>
      </c>
      <c r="C214" s="22">
        <v>-95.210940609999994</v>
      </c>
      <c r="D214" s="23" t="s">
        <v>247</v>
      </c>
      <c r="E214" s="27">
        <v>16</v>
      </c>
      <c r="F214" s="16">
        <v>13</v>
      </c>
      <c r="G214" s="16">
        <v>43</v>
      </c>
      <c r="H214" s="16">
        <v>1</v>
      </c>
      <c r="I214" s="16">
        <v>0</v>
      </c>
      <c r="J214" s="16">
        <v>0</v>
      </c>
      <c r="K214" s="16">
        <v>0</v>
      </c>
      <c r="L214" s="16">
        <v>0</v>
      </c>
      <c r="M214" s="16">
        <v>0</v>
      </c>
      <c r="N214" s="16">
        <v>0</v>
      </c>
      <c r="O214" s="16">
        <v>0</v>
      </c>
      <c r="P214" s="16">
        <v>0</v>
      </c>
      <c r="Q214" s="16">
        <v>13</v>
      </c>
      <c r="R214" s="16">
        <v>0</v>
      </c>
      <c r="S214" s="16">
        <v>0</v>
      </c>
      <c r="T214" s="16">
        <v>0</v>
      </c>
      <c r="U214" s="16">
        <v>0</v>
      </c>
      <c r="V214" s="16">
        <v>0</v>
      </c>
      <c r="W214" s="16">
        <v>0</v>
      </c>
      <c r="X214" s="16">
        <v>0</v>
      </c>
      <c r="Y214" s="16">
        <v>0</v>
      </c>
      <c r="Z214" s="16">
        <v>0</v>
      </c>
      <c r="AA214" s="16">
        <v>0</v>
      </c>
      <c r="AB214" s="16">
        <v>0</v>
      </c>
      <c r="AC214" s="16">
        <v>70</v>
      </c>
    </row>
    <row r="215" spans="1:29">
      <c r="A215" s="21" t="s">
        <v>273</v>
      </c>
      <c r="B215" s="22">
        <v>57.863870650000003</v>
      </c>
      <c r="C215" s="22">
        <v>-95.031294009999996</v>
      </c>
      <c r="D215" s="23" t="s">
        <v>257</v>
      </c>
      <c r="E215" s="21" t="s">
        <v>274</v>
      </c>
      <c r="F215" s="16">
        <v>19</v>
      </c>
      <c r="G215" s="16">
        <v>19</v>
      </c>
      <c r="H215" s="16">
        <v>0</v>
      </c>
      <c r="I215" s="16">
        <v>0</v>
      </c>
      <c r="J215" s="16">
        <v>0</v>
      </c>
      <c r="K215" s="16">
        <v>0</v>
      </c>
      <c r="L215" s="16">
        <v>0</v>
      </c>
      <c r="M215" s="16">
        <v>1</v>
      </c>
      <c r="N215" s="16">
        <v>0</v>
      </c>
      <c r="O215" s="16">
        <v>0</v>
      </c>
      <c r="P215" s="16">
        <v>0</v>
      </c>
      <c r="Q215" s="16">
        <v>6</v>
      </c>
      <c r="R215" s="16">
        <v>0</v>
      </c>
      <c r="S215" s="16">
        <v>2</v>
      </c>
      <c r="T215" s="16">
        <v>0</v>
      </c>
      <c r="U215" s="16">
        <v>0</v>
      </c>
      <c r="V215" s="16">
        <v>0</v>
      </c>
      <c r="W215" s="16">
        <v>1</v>
      </c>
      <c r="X215" s="16">
        <v>0</v>
      </c>
      <c r="Y215" s="16">
        <v>0</v>
      </c>
      <c r="Z215" s="16">
        <v>0</v>
      </c>
      <c r="AA215" s="16">
        <v>1</v>
      </c>
      <c r="AB215" s="16">
        <v>0</v>
      </c>
      <c r="AC215" s="16">
        <v>49</v>
      </c>
    </row>
    <row r="216" spans="1:29">
      <c r="A216" s="21" t="s">
        <v>275</v>
      </c>
      <c r="B216" s="22">
        <v>57.933012349999998</v>
      </c>
      <c r="C216" s="22">
        <v>-95.412905519999995</v>
      </c>
      <c r="D216" s="23" t="s">
        <v>257</v>
      </c>
      <c r="E216" s="21" t="s">
        <v>262</v>
      </c>
      <c r="F216" s="16">
        <v>26</v>
      </c>
      <c r="G216" s="16">
        <v>25</v>
      </c>
      <c r="H216" s="16">
        <v>1</v>
      </c>
      <c r="I216" s="16">
        <v>0</v>
      </c>
      <c r="J216" s="16">
        <v>0</v>
      </c>
      <c r="K216" s="16">
        <v>0</v>
      </c>
      <c r="L216" s="16">
        <v>0</v>
      </c>
      <c r="M216" s="16">
        <v>0</v>
      </c>
      <c r="N216" s="16">
        <v>0</v>
      </c>
      <c r="O216" s="16">
        <v>0</v>
      </c>
      <c r="P216" s="16">
        <v>1</v>
      </c>
      <c r="Q216" s="16">
        <v>5</v>
      </c>
      <c r="R216" s="16">
        <v>0</v>
      </c>
      <c r="S216" s="16">
        <v>2</v>
      </c>
      <c r="T216" s="16">
        <v>1</v>
      </c>
      <c r="U216" s="16">
        <v>0</v>
      </c>
      <c r="V216" s="16">
        <v>0</v>
      </c>
      <c r="W216" s="16">
        <v>0</v>
      </c>
      <c r="X216" s="16">
        <v>0</v>
      </c>
      <c r="Y216" s="16">
        <v>0</v>
      </c>
      <c r="Z216" s="16">
        <v>0</v>
      </c>
      <c r="AA216" s="16">
        <v>0</v>
      </c>
      <c r="AB216" s="16">
        <v>0</v>
      </c>
      <c r="AC216" s="16">
        <v>61</v>
      </c>
    </row>
    <row r="217" spans="1:29">
      <c r="A217" s="21" t="s">
        <v>276</v>
      </c>
      <c r="B217" s="22">
        <v>57.860815700000003</v>
      </c>
      <c r="C217" s="22">
        <v>-95.540080500000002</v>
      </c>
      <c r="D217" s="23" t="s">
        <v>257</v>
      </c>
      <c r="E217" s="21" t="s">
        <v>277</v>
      </c>
      <c r="F217" s="16">
        <v>17</v>
      </c>
      <c r="G217" s="16">
        <v>38</v>
      </c>
      <c r="H217" s="16">
        <v>0</v>
      </c>
      <c r="I217" s="16">
        <v>0</v>
      </c>
      <c r="J217" s="16">
        <v>0</v>
      </c>
      <c r="K217" s="16">
        <v>0</v>
      </c>
      <c r="L217" s="16">
        <v>0</v>
      </c>
      <c r="M217" s="16">
        <v>0</v>
      </c>
      <c r="N217" s="16">
        <v>0</v>
      </c>
      <c r="O217" s="16">
        <v>0</v>
      </c>
      <c r="P217" s="16">
        <v>0</v>
      </c>
      <c r="Q217" s="16">
        <v>10</v>
      </c>
      <c r="R217" s="16">
        <v>0</v>
      </c>
      <c r="S217" s="16">
        <v>1</v>
      </c>
      <c r="T217" s="16">
        <v>0</v>
      </c>
      <c r="U217" s="16">
        <v>0</v>
      </c>
      <c r="V217" s="16">
        <v>0</v>
      </c>
      <c r="W217" s="16">
        <v>0</v>
      </c>
      <c r="X217" s="16">
        <v>0</v>
      </c>
      <c r="Y217" s="16">
        <v>0</v>
      </c>
      <c r="Z217" s="16">
        <v>0</v>
      </c>
      <c r="AA217" s="16">
        <v>0</v>
      </c>
      <c r="AB217" s="16">
        <v>0</v>
      </c>
      <c r="AC217" s="16">
        <v>66</v>
      </c>
    </row>
    <row r="218" spans="1:29">
      <c r="A218" s="21" t="s">
        <v>278</v>
      </c>
      <c r="B218" s="22">
        <v>57.756830720000004</v>
      </c>
      <c r="C218" s="22">
        <v>-95.646027169999996</v>
      </c>
      <c r="D218" s="23" t="s">
        <v>257</v>
      </c>
      <c r="E218" s="21" t="s">
        <v>279</v>
      </c>
      <c r="F218" s="16">
        <v>38</v>
      </c>
      <c r="G218" s="16">
        <v>19</v>
      </c>
      <c r="H218" s="16">
        <v>0</v>
      </c>
      <c r="I218" s="16">
        <v>0</v>
      </c>
      <c r="J218" s="16">
        <v>0</v>
      </c>
      <c r="K218" s="16">
        <v>0</v>
      </c>
      <c r="L218" s="16">
        <v>0</v>
      </c>
      <c r="M218" s="16">
        <v>0</v>
      </c>
      <c r="N218" s="16">
        <v>0</v>
      </c>
      <c r="O218" s="16">
        <v>0</v>
      </c>
      <c r="P218" s="16">
        <v>0</v>
      </c>
      <c r="Q218" s="16">
        <v>4</v>
      </c>
      <c r="R218" s="16">
        <v>0</v>
      </c>
      <c r="S218" s="16">
        <v>2</v>
      </c>
      <c r="T218" s="16">
        <v>0</v>
      </c>
      <c r="U218" s="16">
        <v>0</v>
      </c>
      <c r="V218" s="16">
        <v>0</v>
      </c>
      <c r="W218" s="16">
        <v>1</v>
      </c>
      <c r="X218" s="16">
        <v>0</v>
      </c>
      <c r="Y218" s="16">
        <v>0</v>
      </c>
      <c r="Z218" s="16">
        <v>0</v>
      </c>
      <c r="AA218" s="16">
        <v>0</v>
      </c>
      <c r="AB218" s="16">
        <v>0</v>
      </c>
      <c r="AC218" s="16">
        <v>64</v>
      </c>
    </row>
    <row r="219" spans="1:29">
      <c r="A219" s="21" t="s">
        <v>280</v>
      </c>
      <c r="B219" s="28">
        <v>57.650137409999999</v>
      </c>
      <c r="C219" s="28">
        <v>-95.779148820000003</v>
      </c>
      <c r="D219" s="23" t="s">
        <v>281</v>
      </c>
      <c r="E219" s="27">
        <v>0.5</v>
      </c>
      <c r="F219" s="16">
        <v>23</v>
      </c>
      <c r="G219" s="16">
        <v>14</v>
      </c>
      <c r="H219" s="16">
        <v>0</v>
      </c>
      <c r="I219" s="16">
        <v>0</v>
      </c>
      <c r="J219" s="16">
        <v>0</v>
      </c>
      <c r="K219" s="16">
        <v>0</v>
      </c>
      <c r="L219" s="16">
        <v>1</v>
      </c>
      <c r="M219" s="16">
        <v>0</v>
      </c>
      <c r="N219" s="16">
        <v>0</v>
      </c>
      <c r="O219" s="16">
        <v>0</v>
      </c>
      <c r="P219" s="16">
        <v>0</v>
      </c>
      <c r="Q219" s="16">
        <v>2</v>
      </c>
      <c r="R219" s="16">
        <v>0</v>
      </c>
      <c r="S219" s="16">
        <v>1</v>
      </c>
      <c r="T219" s="16">
        <v>0</v>
      </c>
      <c r="U219" s="16">
        <v>0</v>
      </c>
      <c r="V219" s="16">
        <v>0</v>
      </c>
      <c r="W219" s="16">
        <v>0</v>
      </c>
      <c r="X219" s="16">
        <v>0</v>
      </c>
      <c r="Y219" s="16">
        <v>0</v>
      </c>
      <c r="Z219" s="16">
        <v>0</v>
      </c>
      <c r="AA219" s="16">
        <v>0</v>
      </c>
      <c r="AB219" s="16">
        <v>0</v>
      </c>
      <c r="AC219" s="16">
        <v>41</v>
      </c>
    </row>
    <row r="220" spans="1:29">
      <c r="A220" s="21" t="s">
        <v>282</v>
      </c>
      <c r="B220" s="22">
        <v>57.729307370000001</v>
      </c>
      <c r="C220" s="22">
        <v>-95.459928910000002</v>
      </c>
      <c r="D220" s="23" t="s">
        <v>241</v>
      </c>
      <c r="E220" s="24">
        <v>2</v>
      </c>
      <c r="F220" s="16">
        <v>6</v>
      </c>
      <c r="G220" s="16">
        <v>33</v>
      </c>
      <c r="H220" s="16">
        <v>0</v>
      </c>
      <c r="I220" s="16">
        <v>0</v>
      </c>
      <c r="J220" s="16">
        <v>0</v>
      </c>
      <c r="K220" s="16">
        <v>1</v>
      </c>
      <c r="L220" s="16">
        <v>0</v>
      </c>
      <c r="M220" s="16">
        <v>0</v>
      </c>
      <c r="N220" s="16">
        <v>0</v>
      </c>
      <c r="O220" s="16">
        <v>0</v>
      </c>
      <c r="P220" s="16">
        <v>0</v>
      </c>
      <c r="Q220" s="16">
        <v>3</v>
      </c>
      <c r="R220" s="16">
        <v>0</v>
      </c>
      <c r="S220" s="16">
        <v>0</v>
      </c>
      <c r="T220" s="16">
        <v>0</v>
      </c>
      <c r="U220" s="16">
        <v>0</v>
      </c>
      <c r="V220" s="16">
        <v>0</v>
      </c>
      <c r="W220" s="16">
        <v>1</v>
      </c>
      <c r="X220" s="16">
        <v>0</v>
      </c>
      <c r="Y220" s="16">
        <v>0</v>
      </c>
      <c r="Z220" s="16">
        <v>0</v>
      </c>
      <c r="AA220" s="16">
        <v>0</v>
      </c>
      <c r="AB220" s="16">
        <v>0</v>
      </c>
      <c r="AC220" s="16">
        <v>44</v>
      </c>
    </row>
    <row r="221" spans="1:29">
      <c r="A221" s="21" t="s">
        <v>283</v>
      </c>
      <c r="B221" s="22">
        <v>57.729307370000001</v>
      </c>
      <c r="C221" s="22">
        <v>-95.459928910000002</v>
      </c>
      <c r="D221" s="23" t="s">
        <v>243</v>
      </c>
      <c r="E221" s="24">
        <v>6</v>
      </c>
      <c r="F221" s="16">
        <v>13</v>
      </c>
      <c r="G221" s="16">
        <v>47</v>
      </c>
      <c r="H221" s="16">
        <v>0</v>
      </c>
      <c r="I221" s="16">
        <v>0</v>
      </c>
      <c r="J221" s="16">
        <v>0</v>
      </c>
      <c r="K221" s="16">
        <v>0</v>
      </c>
      <c r="L221" s="16">
        <v>0</v>
      </c>
      <c r="M221" s="16">
        <v>0</v>
      </c>
      <c r="N221" s="16">
        <v>0</v>
      </c>
      <c r="O221" s="16">
        <v>0</v>
      </c>
      <c r="P221" s="16">
        <v>1</v>
      </c>
      <c r="Q221" s="16">
        <v>5</v>
      </c>
      <c r="R221" s="16">
        <v>0</v>
      </c>
      <c r="S221" s="16">
        <v>1</v>
      </c>
      <c r="T221" s="16">
        <v>0</v>
      </c>
      <c r="U221" s="16">
        <v>0</v>
      </c>
      <c r="V221" s="16">
        <v>0</v>
      </c>
      <c r="W221" s="16">
        <v>0</v>
      </c>
      <c r="X221" s="16">
        <v>0</v>
      </c>
      <c r="Y221" s="16">
        <v>0</v>
      </c>
      <c r="Z221" s="16">
        <v>0</v>
      </c>
      <c r="AA221" s="16">
        <v>0</v>
      </c>
      <c r="AB221" s="16">
        <v>0</v>
      </c>
      <c r="AC221" s="16">
        <v>67</v>
      </c>
    </row>
    <row r="222" spans="1:29">
      <c r="A222" s="21" t="s">
        <v>284</v>
      </c>
      <c r="B222" s="22">
        <v>57.729307370000001</v>
      </c>
      <c r="C222" s="22">
        <v>-95.459928910000002</v>
      </c>
      <c r="D222" s="23" t="s">
        <v>247</v>
      </c>
      <c r="E222" s="24">
        <v>11</v>
      </c>
      <c r="F222" s="16">
        <v>9</v>
      </c>
      <c r="G222" s="16">
        <v>60</v>
      </c>
      <c r="H222" s="16">
        <v>0</v>
      </c>
      <c r="I222" s="16">
        <v>0</v>
      </c>
      <c r="J222" s="16">
        <v>0</v>
      </c>
      <c r="K222" s="16">
        <v>0</v>
      </c>
      <c r="L222" s="16">
        <v>0</v>
      </c>
      <c r="M222" s="16">
        <v>0</v>
      </c>
      <c r="N222" s="16">
        <v>0</v>
      </c>
      <c r="O222" s="16">
        <v>0</v>
      </c>
      <c r="P222" s="16">
        <v>0</v>
      </c>
      <c r="Q222" s="16">
        <v>0</v>
      </c>
      <c r="R222" s="16">
        <v>0</v>
      </c>
      <c r="S222" s="16">
        <v>1</v>
      </c>
      <c r="T222" s="16">
        <v>0</v>
      </c>
      <c r="U222" s="16">
        <v>0</v>
      </c>
      <c r="V222" s="16">
        <v>0</v>
      </c>
      <c r="W222" s="16">
        <v>0</v>
      </c>
      <c r="X222" s="16">
        <v>0</v>
      </c>
      <c r="Y222" s="16">
        <v>0</v>
      </c>
      <c r="Z222" s="16">
        <v>0</v>
      </c>
      <c r="AA222" s="16">
        <v>0</v>
      </c>
      <c r="AB222" s="16">
        <v>0</v>
      </c>
      <c r="AC222" s="16">
        <v>70</v>
      </c>
    </row>
    <row r="223" spans="1:29">
      <c r="A223" s="21" t="s">
        <v>285</v>
      </c>
      <c r="B223" s="22">
        <v>57.729307370000001</v>
      </c>
      <c r="C223" s="22">
        <v>-95.459928910000002</v>
      </c>
      <c r="D223" s="23" t="s">
        <v>249</v>
      </c>
      <c r="E223" s="24">
        <v>16</v>
      </c>
      <c r="F223" s="16">
        <v>12</v>
      </c>
      <c r="G223" s="16">
        <v>57</v>
      </c>
      <c r="H223" s="16">
        <v>0</v>
      </c>
      <c r="I223" s="16">
        <v>0</v>
      </c>
      <c r="J223" s="16">
        <v>0</v>
      </c>
      <c r="K223" s="16">
        <v>0</v>
      </c>
      <c r="L223" s="16">
        <v>0</v>
      </c>
      <c r="M223" s="16">
        <v>0</v>
      </c>
      <c r="N223" s="16">
        <v>0</v>
      </c>
      <c r="O223" s="16">
        <v>0</v>
      </c>
      <c r="P223" s="16">
        <v>0</v>
      </c>
      <c r="Q223" s="16">
        <v>1</v>
      </c>
      <c r="R223" s="16">
        <v>0</v>
      </c>
      <c r="S223" s="16">
        <v>0</v>
      </c>
      <c r="T223" s="16">
        <v>0</v>
      </c>
      <c r="U223" s="16">
        <v>0</v>
      </c>
      <c r="V223" s="16">
        <v>0</v>
      </c>
      <c r="W223" s="16">
        <v>0</v>
      </c>
      <c r="X223" s="16">
        <v>0</v>
      </c>
      <c r="Y223" s="16">
        <v>0</v>
      </c>
      <c r="Z223" s="16">
        <v>0</v>
      </c>
      <c r="AA223" s="16">
        <v>0</v>
      </c>
      <c r="AB223" s="16">
        <v>0</v>
      </c>
      <c r="AC223" s="16">
        <v>70</v>
      </c>
    </row>
    <row r="224" spans="1:29">
      <c r="A224" s="21" t="s">
        <v>286</v>
      </c>
      <c r="B224" s="22">
        <v>57.729307370000001</v>
      </c>
      <c r="C224" s="22">
        <v>-95.459928910000002</v>
      </c>
      <c r="D224" s="23" t="s">
        <v>287</v>
      </c>
      <c r="E224" s="24">
        <v>22</v>
      </c>
      <c r="F224" s="16">
        <v>4</v>
      </c>
      <c r="G224" s="16">
        <v>10</v>
      </c>
      <c r="H224" s="16">
        <v>2</v>
      </c>
      <c r="I224" s="16">
        <v>0</v>
      </c>
      <c r="J224" s="16">
        <v>0</v>
      </c>
      <c r="K224" s="16">
        <v>0</v>
      </c>
      <c r="L224" s="16">
        <v>0</v>
      </c>
      <c r="M224" s="16">
        <v>0</v>
      </c>
      <c r="N224" s="16">
        <v>0</v>
      </c>
      <c r="O224" s="16">
        <v>0</v>
      </c>
      <c r="P224" s="16">
        <v>0</v>
      </c>
      <c r="Q224" s="16">
        <v>1</v>
      </c>
      <c r="R224" s="16">
        <v>0</v>
      </c>
      <c r="S224" s="16">
        <v>1</v>
      </c>
      <c r="T224" s="16">
        <v>0</v>
      </c>
      <c r="U224" s="16">
        <v>0</v>
      </c>
      <c r="V224" s="16">
        <v>0</v>
      </c>
      <c r="W224" s="16">
        <v>0</v>
      </c>
      <c r="X224" s="16">
        <v>0</v>
      </c>
      <c r="Y224" s="16">
        <v>0</v>
      </c>
      <c r="Z224" s="16">
        <v>0</v>
      </c>
      <c r="AA224" s="16">
        <v>0</v>
      </c>
      <c r="AB224" s="16">
        <v>0</v>
      </c>
      <c r="AC224" s="16">
        <v>18</v>
      </c>
    </row>
    <row r="225" spans="1:29">
      <c r="A225" s="21" t="s">
        <v>288</v>
      </c>
      <c r="B225" s="22">
        <v>57.835482339999999</v>
      </c>
      <c r="C225" s="22">
        <v>-95.246943939999994</v>
      </c>
      <c r="D225" s="23" t="s">
        <v>241</v>
      </c>
      <c r="E225" s="24">
        <v>1</v>
      </c>
      <c r="F225" s="16">
        <v>17</v>
      </c>
      <c r="G225" s="16">
        <v>12</v>
      </c>
      <c r="H225" s="16">
        <v>0</v>
      </c>
      <c r="I225" s="16">
        <v>0</v>
      </c>
      <c r="J225" s="16">
        <v>0</v>
      </c>
      <c r="K225" s="16">
        <v>0</v>
      </c>
      <c r="L225" s="16">
        <v>1</v>
      </c>
      <c r="M225" s="16">
        <v>0</v>
      </c>
      <c r="N225" s="16">
        <v>0</v>
      </c>
      <c r="O225" s="16">
        <v>0</v>
      </c>
      <c r="P225" s="16">
        <v>0</v>
      </c>
      <c r="Q225" s="16">
        <v>10</v>
      </c>
      <c r="R225" s="16">
        <v>0</v>
      </c>
      <c r="S225" s="16">
        <v>0</v>
      </c>
      <c r="T225" s="16">
        <v>0</v>
      </c>
      <c r="U225" s="16">
        <v>0</v>
      </c>
      <c r="V225" s="16">
        <v>0</v>
      </c>
      <c r="W225" s="16">
        <v>0</v>
      </c>
      <c r="X225" s="16">
        <v>0</v>
      </c>
      <c r="Y225" s="16">
        <v>0</v>
      </c>
      <c r="Z225" s="16">
        <v>0</v>
      </c>
      <c r="AA225" s="16">
        <v>0</v>
      </c>
      <c r="AB225" s="16">
        <v>0</v>
      </c>
      <c r="AC225" s="16">
        <v>40</v>
      </c>
    </row>
    <row r="226" spans="1:29">
      <c r="A226" s="21" t="s">
        <v>289</v>
      </c>
      <c r="B226" s="22">
        <v>57.835482339999999</v>
      </c>
      <c r="C226" s="22">
        <v>-95.246943939999994</v>
      </c>
      <c r="D226" s="23" t="s">
        <v>243</v>
      </c>
      <c r="E226" s="24">
        <v>6</v>
      </c>
      <c r="F226" s="16">
        <v>5</v>
      </c>
      <c r="G226" s="16">
        <v>34</v>
      </c>
      <c r="H226" s="16">
        <v>0</v>
      </c>
      <c r="I226" s="16">
        <v>0</v>
      </c>
      <c r="J226" s="16">
        <v>0</v>
      </c>
      <c r="K226" s="16">
        <v>0</v>
      </c>
      <c r="L226" s="16">
        <v>0</v>
      </c>
      <c r="M226" s="16">
        <v>0</v>
      </c>
      <c r="N226" s="16">
        <v>0</v>
      </c>
      <c r="O226" s="16">
        <v>0</v>
      </c>
      <c r="P226" s="16">
        <v>0</v>
      </c>
      <c r="Q226" s="16">
        <v>5</v>
      </c>
      <c r="R226" s="16">
        <v>0</v>
      </c>
      <c r="S226" s="16">
        <v>0</v>
      </c>
      <c r="T226" s="16">
        <v>0</v>
      </c>
      <c r="U226" s="16">
        <v>0</v>
      </c>
      <c r="V226" s="16">
        <v>0</v>
      </c>
      <c r="W226" s="16">
        <v>0</v>
      </c>
      <c r="X226" s="16">
        <v>0</v>
      </c>
      <c r="Y226" s="16">
        <v>3</v>
      </c>
      <c r="Z226" s="16">
        <v>0</v>
      </c>
      <c r="AA226" s="16">
        <v>0</v>
      </c>
      <c r="AB226" s="16">
        <v>0</v>
      </c>
      <c r="AC226" s="16">
        <v>47</v>
      </c>
    </row>
    <row r="227" spans="1:29">
      <c r="A227" s="21" t="s">
        <v>290</v>
      </c>
      <c r="B227" s="22">
        <v>57.835482339999999</v>
      </c>
      <c r="C227" s="22">
        <v>-95.246943939999994</v>
      </c>
      <c r="D227" s="23" t="s">
        <v>247</v>
      </c>
      <c r="E227" s="24">
        <v>11</v>
      </c>
      <c r="F227" s="16">
        <v>11</v>
      </c>
      <c r="G227" s="16">
        <v>31</v>
      </c>
      <c r="H227" s="16">
        <v>1</v>
      </c>
      <c r="I227" s="16">
        <v>0</v>
      </c>
      <c r="J227" s="16">
        <v>0</v>
      </c>
      <c r="K227" s="16">
        <v>0</v>
      </c>
      <c r="L227" s="16">
        <v>0</v>
      </c>
      <c r="M227" s="16">
        <v>0</v>
      </c>
      <c r="N227" s="16">
        <v>0</v>
      </c>
      <c r="O227" s="16">
        <v>0</v>
      </c>
      <c r="P227" s="16">
        <v>0</v>
      </c>
      <c r="Q227" s="16">
        <v>8</v>
      </c>
      <c r="R227" s="16">
        <v>0</v>
      </c>
      <c r="S227" s="16">
        <v>0</v>
      </c>
      <c r="T227" s="16">
        <v>0</v>
      </c>
      <c r="U227" s="16">
        <v>0</v>
      </c>
      <c r="V227" s="16">
        <v>0</v>
      </c>
      <c r="W227" s="16">
        <v>0</v>
      </c>
      <c r="X227" s="16">
        <v>0</v>
      </c>
      <c r="Y227" s="16">
        <v>0</v>
      </c>
      <c r="Z227" s="16">
        <v>0</v>
      </c>
      <c r="AA227" s="16">
        <v>0</v>
      </c>
      <c r="AB227" s="16">
        <v>0</v>
      </c>
      <c r="AC227" s="16">
        <v>51</v>
      </c>
    </row>
    <row r="228" spans="1:29">
      <c r="A228" s="21" t="s">
        <v>291</v>
      </c>
      <c r="B228" s="22">
        <v>57.835482339999999</v>
      </c>
      <c r="C228" s="22">
        <v>-95.246943939999994</v>
      </c>
      <c r="D228" s="25" t="s">
        <v>249</v>
      </c>
      <c r="E228" s="24">
        <v>12.5</v>
      </c>
      <c r="F228" s="16">
        <v>12</v>
      </c>
      <c r="G228" s="16">
        <v>17</v>
      </c>
      <c r="H228" s="16">
        <v>0</v>
      </c>
      <c r="I228" s="16">
        <v>0</v>
      </c>
      <c r="J228" s="16">
        <v>0</v>
      </c>
      <c r="K228" s="16">
        <v>0</v>
      </c>
      <c r="L228" s="16">
        <v>0</v>
      </c>
      <c r="M228" s="16">
        <v>0</v>
      </c>
      <c r="N228" s="16">
        <v>0</v>
      </c>
      <c r="O228" s="16">
        <v>0</v>
      </c>
      <c r="P228" s="16">
        <v>0</v>
      </c>
      <c r="Q228" s="16">
        <v>4</v>
      </c>
      <c r="R228" s="16">
        <v>0</v>
      </c>
      <c r="S228" s="16">
        <v>0</v>
      </c>
      <c r="T228" s="16">
        <v>0</v>
      </c>
      <c r="U228" s="16">
        <v>0</v>
      </c>
      <c r="V228" s="16">
        <v>0</v>
      </c>
      <c r="W228" s="16">
        <v>0</v>
      </c>
      <c r="X228" s="16">
        <v>0</v>
      </c>
      <c r="Y228" s="16">
        <v>0</v>
      </c>
      <c r="Z228" s="16">
        <v>0</v>
      </c>
      <c r="AA228" s="16">
        <v>0</v>
      </c>
      <c r="AB228" s="16">
        <v>0</v>
      </c>
      <c r="AC228" s="16">
        <v>33</v>
      </c>
    </row>
    <row r="229" spans="1:29">
      <c r="A229" s="21" t="s">
        <v>292</v>
      </c>
      <c r="B229" s="22">
        <v>57.835482339999999</v>
      </c>
      <c r="C229" s="22">
        <v>-95.246943939999994</v>
      </c>
      <c r="D229" s="23" t="s">
        <v>287</v>
      </c>
      <c r="E229" s="24">
        <v>18</v>
      </c>
      <c r="F229" s="16">
        <v>30</v>
      </c>
      <c r="G229" s="16">
        <v>11</v>
      </c>
      <c r="H229" s="16">
        <v>0</v>
      </c>
      <c r="I229" s="16">
        <v>0</v>
      </c>
      <c r="J229" s="16">
        <v>0</v>
      </c>
      <c r="K229" s="16">
        <v>0</v>
      </c>
      <c r="L229" s="16">
        <v>1</v>
      </c>
      <c r="M229" s="16">
        <v>0</v>
      </c>
      <c r="N229" s="16">
        <v>0</v>
      </c>
      <c r="O229" s="16">
        <v>0</v>
      </c>
      <c r="P229" s="16">
        <v>0</v>
      </c>
      <c r="Q229" s="16">
        <v>0</v>
      </c>
      <c r="R229" s="16">
        <v>0</v>
      </c>
      <c r="S229" s="16">
        <v>1</v>
      </c>
      <c r="T229" s="16">
        <v>0</v>
      </c>
      <c r="U229" s="16">
        <v>0</v>
      </c>
      <c r="V229" s="16">
        <v>0</v>
      </c>
      <c r="W229" s="16">
        <v>0</v>
      </c>
      <c r="X229" s="16">
        <v>0</v>
      </c>
      <c r="Y229" s="16">
        <v>0</v>
      </c>
      <c r="Z229" s="16">
        <v>0</v>
      </c>
      <c r="AA229" s="16">
        <v>0</v>
      </c>
      <c r="AB229" s="16">
        <v>0</v>
      </c>
      <c r="AC229" s="16">
        <v>43</v>
      </c>
    </row>
    <row r="230" spans="1:29">
      <c r="A230" s="21" t="s">
        <v>293</v>
      </c>
      <c r="B230" s="22">
        <v>57.773438970000001</v>
      </c>
      <c r="C230" s="22">
        <v>-94.805647449999995</v>
      </c>
      <c r="D230" s="23" t="s">
        <v>257</v>
      </c>
      <c r="E230" s="21" t="s">
        <v>294</v>
      </c>
      <c r="F230" s="16">
        <v>13</v>
      </c>
      <c r="G230" s="16">
        <v>33</v>
      </c>
      <c r="H230" s="16">
        <v>1</v>
      </c>
      <c r="I230" s="16">
        <v>0</v>
      </c>
      <c r="J230" s="16">
        <v>0</v>
      </c>
      <c r="K230" s="16">
        <v>0</v>
      </c>
      <c r="L230" s="16">
        <v>1</v>
      </c>
      <c r="M230" s="16">
        <v>0</v>
      </c>
      <c r="N230" s="16">
        <v>0</v>
      </c>
      <c r="O230" s="16">
        <v>0</v>
      </c>
      <c r="P230" s="16">
        <v>0</v>
      </c>
      <c r="Q230" s="16">
        <v>14</v>
      </c>
      <c r="R230" s="16">
        <v>0</v>
      </c>
      <c r="S230" s="16">
        <v>0</v>
      </c>
      <c r="T230" s="16">
        <v>0</v>
      </c>
      <c r="U230" s="16">
        <v>0</v>
      </c>
      <c r="V230" s="16">
        <v>0</v>
      </c>
      <c r="W230" s="16">
        <v>0</v>
      </c>
      <c r="X230" s="16">
        <v>0</v>
      </c>
      <c r="Y230" s="16">
        <v>1</v>
      </c>
      <c r="Z230" s="16">
        <v>0</v>
      </c>
      <c r="AA230" s="16">
        <v>0</v>
      </c>
      <c r="AB230" s="16">
        <v>0</v>
      </c>
      <c r="AC230" s="16">
        <v>63</v>
      </c>
    </row>
    <row r="231" spans="1:29">
      <c r="A231" s="21" t="s">
        <v>295</v>
      </c>
      <c r="B231" s="22">
        <v>57.592149020000001</v>
      </c>
      <c r="C231" s="22">
        <v>-95.166452379999996</v>
      </c>
      <c r="D231" s="25" t="s">
        <v>257</v>
      </c>
      <c r="E231" s="21" t="s">
        <v>260</v>
      </c>
      <c r="F231" s="16">
        <v>15</v>
      </c>
      <c r="G231" s="16">
        <v>16</v>
      </c>
      <c r="H231" s="16">
        <v>0</v>
      </c>
      <c r="I231" s="16">
        <v>0</v>
      </c>
      <c r="J231" s="16">
        <v>0</v>
      </c>
      <c r="K231" s="16">
        <v>0</v>
      </c>
      <c r="L231" s="16">
        <v>0</v>
      </c>
      <c r="M231" s="16">
        <v>0</v>
      </c>
      <c r="N231" s="16">
        <v>0</v>
      </c>
      <c r="O231" s="16">
        <v>0</v>
      </c>
      <c r="P231" s="16">
        <v>0</v>
      </c>
      <c r="Q231" s="16">
        <v>5</v>
      </c>
      <c r="R231" s="16">
        <v>0</v>
      </c>
      <c r="S231" s="16">
        <v>2</v>
      </c>
      <c r="T231" s="16">
        <v>0</v>
      </c>
      <c r="U231" s="16">
        <v>0</v>
      </c>
      <c r="V231" s="16">
        <v>0</v>
      </c>
      <c r="W231" s="16">
        <v>0</v>
      </c>
      <c r="X231" s="16">
        <v>0</v>
      </c>
      <c r="Y231" s="16">
        <v>0</v>
      </c>
      <c r="Z231" s="16">
        <v>0</v>
      </c>
      <c r="AA231" s="16">
        <v>0</v>
      </c>
      <c r="AB231" s="16">
        <v>0</v>
      </c>
      <c r="AC231" s="16">
        <v>38</v>
      </c>
    </row>
    <row r="232" spans="1:29">
      <c r="A232" s="21" t="s">
        <v>296</v>
      </c>
      <c r="B232" s="22">
        <v>57.561260699999998</v>
      </c>
      <c r="C232" s="22">
        <v>-95.319724010000002</v>
      </c>
      <c r="D232" s="23" t="s">
        <v>281</v>
      </c>
      <c r="E232" s="27">
        <v>1.2</v>
      </c>
      <c r="F232" s="16">
        <v>11</v>
      </c>
      <c r="G232" s="16">
        <v>33</v>
      </c>
      <c r="H232" s="16">
        <v>0</v>
      </c>
      <c r="I232" s="16">
        <v>0</v>
      </c>
      <c r="J232" s="16">
        <v>0</v>
      </c>
      <c r="K232" s="16">
        <v>0</v>
      </c>
      <c r="L232" s="16">
        <v>0</v>
      </c>
      <c r="M232" s="16">
        <v>0</v>
      </c>
      <c r="N232" s="16">
        <v>0</v>
      </c>
      <c r="O232" s="16">
        <v>0</v>
      </c>
      <c r="P232" s="16">
        <v>0</v>
      </c>
      <c r="Q232" s="16">
        <v>1</v>
      </c>
      <c r="R232" s="16">
        <v>0</v>
      </c>
      <c r="S232" s="16">
        <v>0</v>
      </c>
      <c r="T232" s="16">
        <v>0</v>
      </c>
      <c r="U232" s="16">
        <v>0</v>
      </c>
      <c r="V232" s="16">
        <v>0</v>
      </c>
      <c r="W232" s="16">
        <v>0</v>
      </c>
      <c r="X232" s="16">
        <v>0</v>
      </c>
      <c r="Y232" s="16">
        <v>0</v>
      </c>
      <c r="Z232" s="16">
        <v>0</v>
      </c>
      <c r="AA232" s="16">
        <v>0</v>
      </c>
      <c r="AB232" s="16">
        <v>0</v>
      </c>
      <c r="AC232" s="16">
        <v>45</v>
      </c>
    </row>
    <row r="233" spans="1:29">
      <c r="A233" s="21" t="s">
        <v>297</v>
      </c>
      <c r="B233" s="22">
        <v>57.703634020000003</v>
      </c>
      <c r="C233" s="22">
        <v>-95.262268980000002</v>
      </c>
      <c r="D233" s="23" t="s">
        <v>257</v>
      </c>
      <c r="E233" s="21" t="s">
        <v>298</v>
      </c>
      <c r="F233" s="16">
        <v>13</v>
      </c>
      <c r="G233" s="16">
        <v>9</v>
      </c>
      <c r="H233" s="16">
        <v>0</v>
      </c>
      <c r="I233" s="16">
        <v>0</v>
      </c>
      <c r="J233" s="16">
        <v>0</v>
      </c>
      <c r="K233" s="16">
        <v>0</v>
      </c>
      <c r="L233" s="16">
        <v>0</v>
      </c>
      <c r="M233" s="16">
        <v>0</v>
      </c>
      <c r="N233" s="16">
        <v>0</v>
      </c>
      <c r="O233" s="16">
        <v>0</v>
      </c>
      <c r="P233" s="16">
        <v>0</v>
      </c>
      <c r="Q233" s="16">
        <v>6</v>
      </c>
      <c r="R233" s="16">
        <v>0</v>
      </c>
      <c r="S233" s="16">
        <v>1</v>
      </c>
      <c r="T233" s="16">
        <v>0</v>
      </c>
      <c r="U233" s="16">
        <v>0</v>
      </c>
      <c r="V233" s="16">
        <v>0</v>
      </c>
      <c r="W233" s="16">
        <v>0</v>
      </c>
      <c r="X233" s="16">
        <v>0</v>
      </c>
      <c r="Y233" s="16">
        <v>0</v>
      </c>
      <c r="Z233" s="16">
        <v>0</v>
      </c>
      <c r="AA233" s="16">
        <v>0</v>
      </c>
      <c r="AB233" s="16">
        <v>0</v>
      </c>
      <c r="AC233" s="16">
        <v>29</v>
      </c>
    </row>
    <row r="234" spans="1:29">
      <c r="A234" s="21" t="s">
        <v>299</v>
      </c>
      <c r="B234" s="22">
        <v>58.128657250000003</v>
      </c>
      <c r="C234" s="22">
        <v>-94.581849070000004</v>
      </c>
      <c r="D234" s="23" t="s">
        <v>257</v>
      </c>
      <c r="E234" s="27">
        <v>8.5</v>
      </c>
      <c r="F234" s="16">
        <v>16</v>
      </c>
      <c r="G234" s="16">
        <v>16</v>
      </c>
      <c r="H234" s="16">
        <v>0</v>
      </c>
      <c r="I234" s="16">
        <v>0</v>
      </c>
      <c r="J234" s="16">
        <v>0</v>
      </c>
      <c r="K234" s="16">
        <v>2</v>
      </c>
      <c r="L234" s="16">
        <v>2</v>
      </c>
      <c r="M234" s="16">
        <v>0</v>
      </c>
      <c r="N234" s="16">
        <v>0</v>
      </c>
      <c r="O234" s="16">
        <v>0</v>
      </c>
      <c r="P234" s="16">
        <v>0</v>
      </c>
      <c r="Q234" s="16">
        <v>8</v>
      </c>
      <c r="R234" s="16">
        <v>0</v>
      </c>
      <c r="S234" s="16">
        <v>0</v>
      </c>
      <c r="T234" s="16">
        <v>0</v>
      </c>
      <c r="U234" s="16">
        <v>0</v>
      </c>
      <c r="V234" s="16">
        <v>0</v>
      </c>
      <c r="W234" s="16">
        <v>0</v>
      </c>
      <c r="X234" s="16">
        <v>0</v>
      </c>
      <c r="Y234" s="16">
        <v>0</v>
      </c>
      <c r="Z234" s="16">
        <v>0</v>
      </c>
      <c r="AA234" s="16">
        <v>0</v>
      </c>
      <c r="AB234" s="16">
        <v>0</v>
      </c>
      <c r="AC234" s="16">
        <v>44</v>
      </c>
    </row>
  </sheetData>
  <mergeCells count="1">
    <mergeCell ref="A1:AB1"/>
  </mergeCells>
  <pageMargins left="0.7" right="0.7" top="0.75" bottom="0.75" header="0.3" footer="0.3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F234"/>
  <sheetViews>
    <sheetView workbookViewId="0"/>
  </sheetViews>
  <sheetFormatPr defaultColWidth="9.140625" defaultRowHeight="12.75"/>
  <cols>
    <col min="1" max="1" width="31.140625" style="29" customWidth="1"/>
    <col min="2" max="2" width="11.140625" style="8" customWidth="1"/>
    <col min="3" max="3" width="11.42578125" style="8" customWidth="1"/>
    <col min="4" max="4" width="32" style="8" customWidth="1"/>
    <col min="5" max="6" width="13.42578125" style="16" customWidth="1"/>
    <col min="7" max="9" width="10.140625" style="16" customWidth="1"/>
    <col min="10" max="10" width="11.140625" style="16" customWidth="1"/>
    <col min="11" max="11" width="13.140625" style="16" customWidth="1"/>
    <col min="12" max="12" width="10" style="16" customWidth="1"/>
    <col min="13" max="14" width="8" style="16" customWidth="1"/>
    <col min="15" max="15" width="12.140625" style="16" customWidth="1"/>
    <col min="16" max="16" width="10.42578125" style="16" customWidth="1"/>
    <col min="17" max="17" width="15.85546875" style="16" customWidth="1"/>
    <col min="18" max="18" width="9.85546875" style="16" customWidth="1"/>
    <col min="19" max="19" width="8.140625" style="16" customWidth="1"/>
    <col min="20" max="20" width="10.85546875" style="16" customWidth="1"/>
    <col min="21" max="21" width="9.140625" style="16" customWidth="1"/>
    <col min="22" max="22" width="13.5703125" style="16" customWidth="1"/>
    <col min="23" max="23" width="10.85546875" style="16" customWidth="1"/>
    <col min="24" max="24" width="9.5703125" style="16" customWidth="1"/>
    <col min="25" max="25" width="8" style="16" customWidth="1"/>
    <col min="26" max="26" width="16.5703125" style="16" customWidth="1"/>
    <col min="27" max="27" width="8" style="16" customWidth="1"/>
    <col min="28" max="28" width="11.28515625" style="16" customWidth="1"/>
    <col min="29" max="29" width="9.42578125" style="16" customWidth="1"/>
    <col min="30" max="32" width="9.140625" style="31"/>
    <col min="33" max="16384" width="9.140625" style="8"/>
  </cols>
  <sheetData>
    <row r="1" spans="1:29" s="31" customFormat="1">
      <c r="A1" s="29" t="s">
        <v>300</v>
      </c>
      <c r="B1" s="30"/>
      <c r="C1" s="8"/>
      <c r="D1" s="8"/>
      <c r="E1" s="8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  <c r="V1" s="16"/>
      <c r="W1" s="16"/>
      <c r="X1" s="16"/>
      <c r="Y1" s="16"/>
      <c r="Z1" s="16"/>
      <c r="AA1" s="16"/>
      <c r="AB1" s="16"/>
      <c r="AC1" s="16"/>
    </row>
    <row r="2" spans="1:29" s="13" customFormat="1" ht="63.75">
      <c r="A2" s="32" t="s">
        <v>5</v>
      </c>
      <c r="B2" s="10" t="s">
        <v>6</v>
      </c>
      <c r="C2" s="10" t="s">
        <v>7</v>
      </c>
      <c r="D2" s="11" t="s">
        <v>8</v>
      </c>
      <c r="E2" s="11" t="s">
        <v>9</v>
      </c>
      <c r="F2" s="12" t="s">
        <v>10</v>
      </c>
      <c r="G2" s="12" t="s">
        <v>11</v>
      </c>
      <c r="H2" s="12" t="s">
        <v>12</v>
      </c>
      <c r="I2" s="12" t="s">
        <v>13</v>
      </c>
      <c r="J2" s="12" t="s">
        <v>14</v>
      </c>
      <c r="K2" s="12" t="s">
        <v>15</v>
      </c>
      <c r="L2" s="12" t="s">
        <v>16</v>
      </c>
      <c r="M2" s="12" t="s">
        <v>17</v>
      </c>
      <c r="N2" s="12" t="s">
        <v>301</v>
      </c>
      <c r="O2" s="12" t="s">
        <v>19</v>
      </c>
      <c r="P2" s="12" t="s">
        <v>20</v>
      </c>
      <c r="Q2" s="11" t="s">
        <v>21</v>
      </c>
      <c r="R2" s="11" t="s">
        <v>22</v>
      </c>
      <c r="S2" s="12" t="s">
        <v>23</v>
      </c>
      <c r="T2" s="12" t="s">
        <v>24</v>
      </c>
      <c r="U2" s="12" t="s">
        <v>25</v>
      </c>
      <c r="V2" s="12" t="s">
        <v>26</v>
      </c>
      <c r="W2" s="12" t="s">
        <v>27</v>
      </c>
      <c r="X2" s="12" t="s">
        <v>28</v>
      </c>
      <c r="Y2" s="12" t="s">
        <v>29</v>
      </c>
      <c r="Z2" s="12" t="s">
        <v>30</v>
      </c>
      <c r="AA2" s="12" t="s">
        <v>31</v>
      </c>
      <c r="AB2" s="12" t="s">
        <v>32</v>
      </c>
      <c r="AC2" s="12" t="s">
        <v>33</v>
      </c>
    </row>
    <row r="3" spans="1:29" s="31" customFormat="1">
      <c r="A3" s="14" t="s">
        <v>34</v>
      </c>
      <c r="B3" s="15">
        <v>58.133884999999999</v>
      </c>
      <c r="C3" s="15">
        <v>-98.084804000000005</v>
      </c>
      <c r="D3" s="14" t="s">
        <v>35</v>
      </c>
      <c r="E3" s="14"/>
      <c r="F3" s="14">
        <v>12</v>
      </c>
      <c r="G3" s="16">
        <v>2</v>
      </c>
      <c r="H3" s="16">
        <v>0</v>
      </c>
      <c r="I3" s="16">
        <v>0</v>
      </c>
      <c r="J3" s="16">
        <v>0</v>
      </c>
      <c r="K3" s="16">
        <v>0</v>
      </c>
      <c r="L3" s="16">
        <v>0</v>
      </c>
      <c r="M3" s="16">
        <v>1</v>
      </c>
      <c r="N3" s="16">
        <v>0</v>
      </c>
      <c r="O3" s="16">
        <v>0</v>
      </c>
      <c r="P3" s="16">
        <v>0</v>
      </c>
      <c r="Q3" s="16">
        <v>0</v>
      </c>
      <c r="R3" s="16">
        <v>0</v>
      </c>
      <c r="S3" s="16">
        <v>0</v>
      </c>
      <c r="T3" s="16">
        <v>0</v>
      </c>
      <c r="U3" s="16">
        <v>0</v>
      </c>
      <c r="V3" s="16">
        <v>0</v>
      </c>
      <c r="W3" s="16">
        <v>0</v>
      </c>
      <c r="X3" s="16">
        <v>0</v>
      </c>
      <c r="Y3" s="16">
        <v>0</v>
      </c>
      <c r="Z3" s="16">
        <v>0</v>
      </c>
      <c r="AA3" s="16">
        <v>0</v>
      </c>
      <c r="AB3" s="16">
        <v>0</v>
      </c>
      <c r="AC3" s="16">
        <v>15</v>
      </c>
    </row>
    <row r="4" spans="1:29" s="31" customFormat="1">
      <c r="A4" s="14" t="s">
        <v>36</v>
      </c>
      <c r="B4" s="15">
        <v>58.128802999999998</v>
      </c>
      <c r="C4" s="15">
        <v>-98.038522</v>
      </c>
      <c r="D4" s="14" t="s">
        <v>35</v>
      </c>
      <c r="E4" s="14"/>
      <c r="F4" s="14">
        <v>4</v>
      </c>
      <c r="G4" s="16">
        <v>1</v>
      </c>
      <c r="H4" s="16">
        <v>0</v>
      </c>
      <c r="I4" s="16">
        <v>0</v>
      </c>
      <c r="J4" s="16">
        <v>0</v>
      </c>
      <c r="K4" s="16">
        <v>0</v>
      </c>
      <c r="L4" s="16">
        <v>0</v>
      </c>
      <c r="M4" s="16">
        <v>0</v>
      </c>
      <c r="N4" s="16">
        <v>0</v>
      </c>
      <c r="O4" s="16">
        <v>0</v>
      </c>
      <c r="P4" s="16">
        <v>0</v>
      </c>
      <c r="Q4" s="16">
        <v>1</v>
      </c>
      <c r="R4" s="16">
        <v>0</v>
      </c>
      <c r="S4" s="16">
        <v>0</v>
      </c>
      <c r="T4" s="16">
        <v>0</v>
      </c>
      <c r="U4" s="16">
        <v>0</v>
      </c>
      <c r="V4" s="16">
        <v>0</v>
      </c>
      <c r="W4" s="16">
        <v>0</v>
      </c>
      <c r="X4" s="16">
        <v>0</v>
      </c>
      <c r="Y4" s="16">
        <v>0</v>
      </c>
      <c r="Z4" s="16">
        <v>0</v>
      </c>
      <c r="AA4" s="16">
        <v>0</v>
      </c>
      <c r="AB4" s="16">
        <v>0</v>
      </c>
      <c r="AC4" s="16">
        <v>6</v>
      </c>
    </row>
    <row r="5" spans="1:29" s="31" customFormat="1">
      <c r="A5" s="14" t="s">
        <v>37</v>
      </c>
      <c r="B5" s="15">
        <v>58.134991999999997</v>
      </c>
      <c r="C5" s="15">
        <v>-98.100290999999999</v>
      </c>
      <c r="D5" s="14" t="s">
        <v>35</v>
      </c>
      <c r="E5" s="14"/>
      <c r="F5" s="14">
        <v>8</v>
      </c>
      <c r="G5" s="16">
        <v>0</v>
      </c>
      <c r="H5" s="16">
        <v>0</v>
      </c>
      <c r="I5" s="16">
        <v>0</v>
      </c>
      <c r="J5" s="16">
        <v>0</v>
      </c>
      <c r="K5" s="16">
        <v>0</v>
      </c>
      <c r="L5" s="16">
        <v>0</v>
      </c>
      <c r="M5" s="16">
        <v>0</v>
      </c>
      <c r="N5" s="16">
        <v>0</v>
      </c>
      <c r="O5" s="16">
        <v>0</v>
      </c>
      <c r="P5" s="16">
        <v>0</v>
      </c>
      <c r="Q5" s="16">
        <v>0</v>
      </c>
      <c r="R5" s="16">
        <v>0</v>
      </c>
      <c r="S5" s="16">
        <v>0</v>
      </c>
      <c r="T5" s="16">
        <v>0</v>
      </c>
      <c r="U5" s="16">
        <v>0</v>
      </c>
      <c r="V5" s="16">
        <v>0</v>
      </c>
      <c r="W5" s="16">
        <v>0</v>
      </c>
      <c r="X5" s="16">
        <v>0</v>
      </c>
      <c r="Y5" s="16">
        <v>0</v>
      </c>
      <c r="Z5" s="16">
        <v>0</v>
      </c>
      <c r="AA5" s="16">
        <v>0</v>
      </c>
      <c r="AB5" s="16">
        <v>0</v>
      </c>
      <c r="AC5" s="16">
        <v>8</v>
      </c>
    </row>
    <row r="6" spans="1:29" s="31" customFormat="1">
      <c r="A6" s="17" t="s">
        <v>38</v>
      </c>
      <c r="B6" s="15">
        <v>57.973362999999999</v>
      </c>
      <c r="C6" s="15">
        <v>-95.101500000000001</v>
      </c>
      <c r="D6" s="14" t="s">
        <v>35</v>
      </c>
      <c r="E6" s="17"/>
      <c r="F6" s="17">
        <v>7</v>
      </c>
      <c r="G6" s="16">
        <v>10</v>
      </c>
      <c r="H6" s="16">
        <v>0</v>
      </c>
      <c r="I6" s="16">
        <v>0</v>
      </c>
      <c r="J6" s="16">
        <v>0</v>
      </c>
      <c r="K6" s="16">
        <v>0</v>
      </c>
      <c r="L6" s="16">
        <v>0</v>
      </c>
      <c r="M6" s="16">
        <v>0</v>
      </c>
      <c r="N6" s="16">
        <v>0</v>
      </c>
      <c r="O6" s="16">
        <v>0</v>
      </c>
      <c r="P6" s="16">
        <v>0</v>
      </c>
      <c r="Q6" s="16">
        <v>2</v>
      </c>
      <c r="R6" s="16">
        <v>0</v>
      </c>
      <c r="S6" s="16">
        <v>0</v>
      </c>
      <c r="T6" s="16">
        <v>0</v>
      </c>
      <c r="U6" s="16">
        <v>0</v>
      </c>
      <c r="V6" s="16">
        <v>0</v>
      </c>
      <c r="W6" s="16">
        <v>0</v>
      </c>
      <c r="X6" s="16">
        <v>0</v>
      </c>
      <c r="Y6" s="16">
        <v>0</v>
      </c>
      <c r="Z6" s="16">
        <v>0</v>
      </c>
      <c r="AA6" s="16">
        <v>0</v>
      </c>
      <c r="AB6" s="16">
        <v>0</v>
      </c>
      <c r="AC6" s="16">
        <v>19</v>
      </c>
    </row>
    <row r="7" spans="1:29" s="31" customFormat="1">
      <c r="A7" s="14" t="s">
        <v>39</v>
      </c>
      <c r="B7" s="15">
        <v>58.139657</v>
      </c>
      <c r="C7" s="15">
        <v>-98.133577000000002</v>
      </c>
      <c r="D7" s="14" t="s">
        <v>40</v>
      </c>
      <c r="E7" s="14"/>
      <c r="F7" s="14">
        <v>13</v>
      </c>
      <c r="G7" s="16">
        <v>2</v>
      </c>
      <c r="H7" s="16">
        <v>0</v>
      </c>
      <c r="I7" s="16">
        <v>0</v>
      </c>
      <c r="J7" s="16">
        <v>0</v>
      </c>
      <c r="K7" s="16">
        <v>0</v>
      </c>
      <c r="L7" s="16">
        <v>0</v>
      </c>
      <c r="M7" s="16">
        <v>0</v>
      </c>
      <c r="N7" s="16">
        <v>0</v>
      </c>
      <c r="O7" s="16">
        <v>0</v>
      </c>
      <c r="P7" s="16">
        <v>0</v>
      </c>
      <c r="Q7" s="16">
        <v>1</v>
      </c>
      <c r="R7" s="16">
        <v>0</v>
      </c>
      <c r="S7" s="16">
        <v>0</v>
      </c>
      <c r="T7" s="16">
        <v>0</v>
      </c>
      <c r="U7" s="16">
        <v>0</v>
      </c>
      <c r="V7" s="16">
        <v>0</v>
      </c>
      <c r="W7" s="16">
        <v>0</v>
      </c>
      <c r="X7" s="16">
        <v>0</v>
      </c>
      <c r="Y7" s="16">
        <v>0</v>
      </c>
      <c r="Z7" s="16">
        <v>0</v>
      </c>
      <c r="AA7" s="16">
        <v>0</v>
      </c>
      <c r="AB7" s="16">
        <v>0</v>
      </c>
      <c r="AC7" s="16">
        <v>16</v>
      </c>
    </row>
    <row r="8" spans="1:29" s="31" customFormat="1">
      <c r="A8" s="14" t="s">
        <v>41</v>
      </c>
      <c r="B8" s="15">
        <v>58.092644</v>
      </c>
      <c r="C8" s="15">
        <v>-98.217738999999995</v>
      </c>
      <c r="D8" s="14" t="s">
        <v>35</v>
      </c>
      <c r="E8" s="14"/>
      <c r="F8" s="14">
        <v>15</v>
      </c>
      <c r="G8" s="16">
        <v>0</v>
      </c>
      <c r="H8" s="16">
        <v>0</v>
      </c>
      <c r="I8" s="16">
        <v>0</v>
      </c>
      <c r="J8" s="16">
        <v>0</v>
      </c>
      <c r="K8" s="16">
        <v>0</v>
      </c>
      <c r="L8" s="16">
        <v>0</v>
      </c>
      <c r="M8" s="16">
        <v>0</v>
      </c>
      <c r="N8" s="16">
        <v>0</v>
      </c>
      <c r="O8" s="16">
        <v>0</v>
      </c>
      <c r="P8" s="16">
        <v>1</v>
      </c>
      <c r="Q8" s="16">
        <v>0</v>
      </c>
      <c r="R8" s="16">
        <v>0</v>
      </c>
      <c r="S8" s="16">
        <v>0</v>
      </c>
      <c r="T8" s="16">
        <v>0</v>
      </c>
      <c r="U8" s="16">
        <v>0</v>
      </c>
      <c r="V8" s="16">
        <v>0</v>
      </c>
      <c r="W8" s="16">
        <v>0</v>
      </c>
      <c r="X8" s="16">
        <v>0</v>
      </c>
      <c r="Y8" s="16">
        <v>0</v>
      </c>
      <c r="Z8" s="16">
        <v>0</v>
      </c>
      <c r="AA8" s="16">
        <v>0</v>
      </c>
      <c r="AB8" s="16">
        <v>0</v>
      </c>
      <c r="AC8" s="16">
        <v>16</v>
      </c>
    </row>
    <row r="9" spans="1:29" s="31" customFormat="1">
      <c r="A9" s="14" t="s">
        <v>42</v>
      </c>
      <c r="B9" s="15">
        <v>58.082748000000002</v>
      </c>
      <c r="C9" s="15">
        <v>-98.114884000000004</v>
      </c>
      <c r="D9" s="14" t="s">
        <v>35</v>
      </c>
      <c r="E9" s="14"/>
      <c r="F9" s="14">
        <v>9</v>
      </c>
      <c r="G9" s="16">
        <v>0</v>
      </c>
      <c r="H9" s="16">
        <v>0</v>
      </c>
      <c r="I9" s="16">
        <v>0</v>
      </c>
      <c r="J9" s="16">
        <v>0</v>
      </c>
      <c r="K9" s="16">
        <v>0</v>
      </c>
      <c r="L9" s="16">
        <v>0</v>
      </c>
      <c r="M9" s="16">
        <v>0</v>
      </c>
      <c r="N9" s="16">
        <v>0</v>
      </c>
      <c r="O9" s="16">
        <v>0</v>
      </c>
      <c r="P9" s="16">
        <v>0</v>
      </c>
      <c r="Q9" s="16">
        <v>0</v>
      </c>
      <c r="R9" s="16">
        <v>0</v>
      </c>
      <c r="S9" s="16">
        <v>0</v>
      </c>
      <c r="T9" s="16">
        <v>0</v>
      </c>
      <c r="U9" s="16">
        <v>0</v>
      </c>
      <c r="V9" s="16">
        <v>0</v>
      </c>
      <c r="W9" s="16">
        <v>0</v>
      </c>
      <c r="X9" s="16">
        <v>0</v>
      </c>
      <c r="Y9" s="16">
        <v>0</v>
      </c>
      <c r="Z9" s="16">
        <v>0</v>
      </c>
      <c r="AA9" s="16">
        <v>0</v>
      </c>
      <c r="AB9" s="16">
        <v>0</v>
      </c>
      <c r="AC9" s="16">
        <v>9</v>
      </c>
    </row>
    <row r="10" spans="1:29" s="31" customFormat="1">
      <c r="A10" s="17" t="s">
        <v>43</v>
      </c>
      <c r="B10" s="15">
        <v>58.193196999999998</v>
      </c>
      <c r="C10" s="15">
        <v>-95.410970000000006</v>
      </c>
      <c r="D10" s="17" t="s">
        <v>35</v>
      </c>
      <c r="E10" s="17"/>
      <c r="F10" s="17">
        <v>11</v>
      </c>
      <c r="G10" s="16">
        <v>9</v>
      </c>
      <c r="H10" s="16">
        <v>0</v>
      </c>
      <c r="I10" s="16">
        <v>0</v>
      </c>
      <c r="J10" s="16">
        <v>0</v>
      </c>
      <c r="K10" s="16">
        <v>0</v>
      </c>
      <c r="L10" s="16">
        <v>2</v>
      </c>
      <c r="M10" s="16">
        <v>0</v>
      </c>
      <c r="N10" s="16">
        <v>0</v>
      </c>
      <c r="O10" s="16">
        <v>0</v>
      </c>
      <c r="P10" s="16">
        <v>1</v>
      </c>
      <c r="Q10" s="16">
        <v>2</v>
      </c>
      <c r="R10" s="16">
        <v>0</v>
      </c>
      <c r="S10" s="16">
        <v>0</v>
      </c>
      <c r="T10" s="16">
        <v>0</v>
      </c>
      <c r="U10" s="16">
        <v>0</v>
      </c>
      <c r="V10" s="16">
        <v>0</v>
      </c>
      <c r="W10" s="16">
        <v>0</v>
      </c>
      <c r="X10" s="16">
        <v>0</v>
      </c>
      <c r="Y10" s="16">
        <v>0</v>
      </c>
      <c r="Z10" s="16">
        <v>0</v>
      </c>
      <c r="AA10" s="16">
        <v>0</v>
      </c>
      <c r="AB10" s="16">
        <v>1</v>
      </c>
      <c r="AC10" s="16">
        <v>26</v>
      </c>
    </row>
    <row r="11" spans="1:29" s="31" customFormat="1">
      <c r="A11" s="14" t="s">
        <v>44</v>
      </c>
      <c r="B11" s="15">
        <v>58.035065000000003</v>
      </c>
      <c r="C11" s="15">
        <v>-95.231831</v>
      </c>
      <c r="D11" s="14" t="s">
        <v>35</v>
      </c>
      <c r="E11" s="14"/>
      <c r="F11" s="14">
        <v>6</v>
      </c>
      <c r="G11" s="16">
        <v>1</v>
      </c>
      <c r="H11" s="16">
        <v>0</v>
      </c>
      <c r="I11" s="16">
        <v>0</v>
      </c>
      <c r="J11" s="16">
        <v>0</v>
      </c>
      <c r="K11" s="16">
        <v>0</v>
      </c>
      <c r="L11" s="16">
        <v>0</v>
      </c>
      <c r="M11" s="16">
        <v>0</v>
      </c>
      <c r="N11" s="16">
        <v>0</v>
      </c>
      <c r="O11" s="16">
        <v>0</v>
      </c>
      <c r="P11" s="16">
        <v>0</v>
      </c>
      <c r="Q11" s="16">
        <v>3</v>
      </c>
      <c r="R11" s="16">
        <v>0</v>
      </c>
      <c r="S11" s="16">
        <v>0</v>
      </c>
      <c r="T11" s="16">
        <v>0</v>
      </c>
      <c r="U11" s="16">
        <v>0</v>
      </c>
      <c r="V11" s="16">
        <v>0</v>
      </c>
      <c r="W11" s="16">
        <v>0</v>
      </c>
      <c r="X11" s="16">
        <v>0</v>
      </c>
      <c r="Y11" s="16">
        <v>0</v>
      </c>
      <c r="Z11" s="16">
        <v>0</v>
      </c>
      <c r="AA11" s="16">
        <v>0</v>
      </c>
      <c r="AB11" s="16">
        <v>0</v>
      </c>
      <c r="AC11" s="16">
        <v>10</v>
      </c>
    </row>
    <row r="12" spans="1:29" s="31" customFormat="1">
      <c r="A12" s="14" t="s">
        <v>45</v>
      </c>
      <c r="B12" s="15">
        <v>58.125968999999998</v>
      </c>
      <c r="C12" s="15">
        <v>-98.022385</v>
      </c>
      <c r="D12" s="14" t="s">
        <v>35</v>
      </c>
      <c r="E12" s="14"/>
      <c r="F12" s="14">
        <v>20</v>
      </c>
      <c r="G12" s="16">
        <v>1</v>
      </c>
      <c r="H12" s="16">
        <v>0</v>
      </c>
      <c r="I12" s="16">
        <v>0</v>
      </c>
      <c r="J12" s="16">
        <v>0</v>
      </c>
      <c r="K12" s="16">
        <v>0</v>
      </c>
      <c r="L12" s="16">
        <v>0</v>
      </c>
      <c r="M12" s="16">
        <v>0</v>
      </c>
      <c r="N12" s="16">
        <v>0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1</v>
      </c>
      <c r="X12" s="16">
        <v>0</v>
      </c>
      <c r="Y12" s="16">
        <v>0</v>
      </c>
      <c r="Z12" s="16">
        <v>0</v>
      </c>
      <c r="AA12" s="16">
        <v>0</v>
      </c>
      <c r="AB12" s="16">
        <v>0</v>
      </c>
      <c r="AC12" s="16">
        <v>22</v>
      </c>
    </row>
    <row r="13" spans="1:29" s="31" customFormat="1">
      <c r="A13" s="18" t="s">
        <v>46</v>
      </c>
      <c r="B13" s="15">
        <v>58.530386</v>
      </c>
      <c r="C13" s="15">
        <v>-96.237644000000003</v>
      </c>
      <c r="D13" s="18" t="s">
        <v>35</v>
      </c>
      <c r="E13" s="18"/>
      <c r="F13" s="18">
        <v>2</v>
      </c>
      <c r="G13" s="16">
        <v>0</v>
      </c>
      <c r="H13" s="16">
        <v>0</v>
      </c>
      <c r="I13" s="16">
        <v>0</v>
      </c>
      <c r="J13" s="16">
        <v>0</v>
      </c>
      <c r="K13" s="16">
        <v>0</v>
      </c>
      <c r="L13" s="16">
        <v>0</v>
      </c>
      <c r="M13" s="16">
        <v>0</v>
      </c>
      <c r="N13" s="16">
        <v>0</v>
      </c>
      <c r="O13" s="16">
        <v>0</v>
      </c>
      <c r="P13" s="16">
        <v>4</v>
      </c>
      <c r="Q13" s="16">
        <v>0</v>
      </c>
      <c r="R13" s="16">
        <v>0</v>
      </c>
      <c r="S13" s="16">
        <v>0</v>
      </c>
      <c r="T13" s="16">
        <v>0</v>
      </c>
      <c r="U13" s="16">
        <v>0</v>
      </c>
      <c r="V13" s="16">
        <v>0</v>
      </c>
      <c r="W13" s="16">
        <v>0</v>
      </c>
      <c r="X13" s="16">
        <v>0</v>
      </c>
      <c r="Y13" s="16">
        <v>0</v>
      </c>
      <c r="Z13" s="16">
        <v>0</v>
      </c>
      <c r="AA13" s="16">
        <v>0</v>
      </c>
      <c r="AB13" s="16">
        <v>0</v>
      </c>
      <c r="AC13" s="16">
        <v>6</v>
      </c>
    </row>
    <row r="14" spans="1:29" s="31" customFormat="1">
      <c r="A14" s="18" t="s">
        <v>47</v>
      </c>
      <c r="B14" s="15">
        <v>57.974035000000001</v>
      </c>
      <c r="C14" s="15">
        <v>-95.028993</v>
      </c>
      <c r="D14" s="18" t="s">
        <v>35</v>
      </c>
      <c r="E14" s="18"/>
      <c r="F14" s="18">
        <v>4</v>
      </c>
      <c r="G14" s="16">
        <v>5</v>
      </c>
      <c r="H14" s="16">
        <v>0</v>
      </c>
      <c r="I14" s="16">
        <v>0</v>
      </c>
      <c r="J14" s="16">
        <v>0</v>
      </c>
      <c r="K14" s="16">
        <v>0</v>
      </c>
      <c r="L14" s="16">
        <v>0</v>
      </c>
      <c r="M14" s="16">
        <v>1</v>
      </c>
      <c r="N14" s="16">
        <v>0</v>
      </c>
      <c r="O14" s="16">
        <v>0</v>
      </c>
      <c r="P14" s="16">
        <v>1</v>
      </c>
      <c r="Q14" s="16">
        <v>0</v>
      </c>
      <c r="R14" s="16">
        <v>0</v>
      </c>
      <c r="S14" s="16">
        <v>0</v>
      </c>
      <c r="T14" s="16">
        <v>0</v>
      </c>
      <c r="U14" s="16">
        <v>0</v>
      </c>
      <c r="V14" s="16">
        <v>0</v>
      </c>
      <c r="W14" s="16">
        <v>0</v>
      </c>
      <c r="X14" s="16">
        <v>0</v>
      </c>
      <c r="Y14" s="16">
        <v>0</v>
      </c>
      <c r="Z14" s="16">
        <v>0</v>
      </c>
      <c r="AA14" s="16">
        <v>0</v>
      </c>
      <c r="AB14" s="16">
        <v>0</v>
      </c>
      <c r="AC14" s="16">
        <v>11</v>
      </c>
    </row>
    <row r="15" spans="1:29" s="31" customFormat="1">
      <c r="A15" s="18" t="s">
        <v>48</v>
      </c>
      <c r="B15" s="15">
        <v>58.211981999999999</v>
      </c>
      <c r="C15" s="15">
        <v>-95.713319999999996</v>
      </c>
      <c r="D15" s="18" t="s">
        <v>49</v>
      </c>
      <c r="E15" s="18"/>
      <c r="F15" s="18">
        <v>3</v>
      </c>
      <c r="G15" s="16">
        <v>2</v>
      </c>
      <c r="H15" s="16">
        <v>0</v>
      </c>
      <c r="I15" s="16">
        <v>0</v>
      </c>
      <c r="J15" s="16">
        <v>0</v>
      </c>
      <c r="K15" s="16">
        <v>0</v>
      </c>
      <c r="L15" s="16">
        <v>0</v>
      </c>
      <c r="M15" s="16">
        <v>0</v>
      </c>
      <c r="N15" s="16">
        <v>0</v>
      </c>
      <c r="O15" s="16">
        <v>0</v>
      </c>
      <c r="P15" s="16">
        <v>0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  <c r="V15" s="16">
        <v>0</v>
      </c>
      <c r="W15" s="16">
        <v>1</v>
      </c>
      <c r="X15" s="16">
        <v>0</v>
      </c>
      <c r="Y15" s="16">
        <v>0</v>
      </c>
      <c r="Z15" s="16">
        <v>0</v>
      </c>
      <c r="AA15" s="16">
        <v>0</v>
      </c>
      <c r="AB15" s="16">
        <v>0</v>
      </c>
      <c r="AC15" s="16">
        <v>6</v>
      </c>
    </row>
    <row r="16" spans="1:29" s="31" customFormat="1">
      <c r="A16" s="18" t="s">
        <v>50</v>
      </c>
      <c r="B16" s="15">
        <v>58.062671999999999</v>
      </c>
      <c r="C16" s="15">
        <v>-95.102185000000006</v>
      </c>
      <c r="D16" s="14" t="s">
        <v>35</v>
      </c>
      <c r="E16" s="18"/>
      <c r="F16" s="18">
        <v>6</v>
      </c>
      <c r="G16" s="16">
        <v>6</v>
      </c>
      <c r="H16" s="16">
        <v>0</v>
      </c>
      <c r="I16" s="16">
        <v>0</v>
      </c>
      <c r="J16" s="16">
        <v>0</v>
      </c>
      <c r="K16" s="16">
        <v>0</v>
      </c>
      <c r="L16" s="16">
        <v>0</v>
      </c>
      <c r="M16" s="16">
        <v>0</v>
      </c>
      <c r="N16" s="16">
        <v>0</v>
      </c>
      <c r="O16" s="16">
        <v>0</v>
      </c>
      <c r="P16" s="16">
        <v>0</v>
      </c>
      <c r="Q16" s="16">
        <v>3</v>
      </c>
      <c r="R16" s="16">
        <v>0</v>
      </c>
      <c r="S16" s="16">
        <v>0</v>
      </c>
      <c r="T16" s="16">
        <v>0</v>
      </c>
      <c r="U16" s="16">
        <v>0</v>
      </c>
      <c r="V16" s="16">
        <v>0</v>
      </c>
      <c r="W16" s="16">
        <v>0</v>
      </c>
      <c r="X16" s="16">
        <v>0</v>
      </c>
      <c r="Y16" s="16">
        <v>0</v>
      </c>
      <c r="Z16" s="16">
        <v>0</v>
      </c>
      <c r="AA16" s="16">
        <v>0</v>
      </c>
      <c r="AB16" s="16">
        <v>0</v>
      </c>
      <c r="AC16" s="16">
        <v>15</v>
      </c>
    </row>
    <row r="17" spans="1:32" s="33" customFormat="1">
      <c r="A17" s="18" t="s">
        <v>51</v>
      </c>
      <c r="B17" s="15">
        <v>58.226560999999997</v>
      </c>
      <c r="C17" s="15">
        <v>-95.807012</v>
      </c>
      <c r="D17" s="14" t="s">
        <v>35</v>
      </c>
      <c r="E17" s="18"/>
      <c r="F17" s="18">
        <v>9</v>
      </c>
      <c r="G17" s="16">
        <v>9</v>
      </c>
      <c r="H17" s="16">
        <v>0</v>
      </c>
      <c r="I17" s="16">
        <v>0</v>
      </c>
      <c r="J17" s="16">
        <v>0</v>
      </c>
      <c r="K17" s="16">
        <v>0</v>
      </c>
      <c r="L17" s="16">
        <v>1</v>
      </c>
      <c r="M17" s="16">
        <v>0</v>
      </c>
      <c r="N17" s="16">
        <v>0</v>
      </c>
      <c r="O17" s="16">
        <v>0</v>
      </c>
      <c r="P17" s="16">
        <v>0</v>
      </c>
      <c r="Q17" s="16">
        <v>0</v>
      </c>
      <c r="R17" s="16">
        <v>0</v>
      </c>
      <c r="S17" s="16">
        <v>1</v>
      </c>
      <c r="T17" s="16">
        <v>0</v>
      </c>
      <c r="U17" s="16">
        <v>0</v>
      </c>
      <c r="V17" s="16">
        <v>0</v>
      </c>
      <c r="W17" s="16">
        <v>1</v>
      </c>
      <c r="X17" s="16">
        <v>0</v>
      </c>
      <c r="Y17" s="16">
        <v>0</v>
      </c>
      <c r="Z17" s="16">
        <v>0</v>
      </c>
      <c r="AA17" s="16">
        <v>0</v>
      </c>
      <c r="AB17" s="16">
        <v>0</v>
      </c>
      <c r="AC17" s="16">
        <v>21</v>
      </c>
      <c r="AD17" s="31"/>
      <c r="AE17" s="31"/>
      <c r="AF17" s="31"/>
    </row>
    <row r="18" spans="1:32" s="33" customFormat="1">
      <c r="A18" s="18" t="s">
        <v>52</v>
      </c>
      <c r="B18" s="15">
        <v>58.44811</v>
      </c>
      <c r="C18" s="15">
        <v>-96.719149999999999</v>
      </c>
      <c r="D18" s="14" t="s">
        <v>35</v>
      </c>
      <c r="E18" s="18"/>
      <c r="F18" s="18">
        <v>8</v>
      </c>
      <c r="G18" s="16">
        <v>2</v>
      </c>
      <c r="H18" s="16">
        <v>0</v>
      </c>
      <c r="I18" s="16">
        <v>0</v>
      </c>
      <c r="J18" s="16">
        <v>0</v>
      </c>
      <c r="K18" s="16">
        <v>0</v>
      </c>
      <c r="L18" s="16">
        <v>0</v>
      </c>
      <c r="M18" s="16">
        <v>0</v>
      </c>
      <c r="N18" s="16">
        <v>0</v>
      </c>
      <c r="O18" s="16">
        <v>0</v>
      </c>
      <c r="P18" s="16">
        <v>1</v>
      </c>
      <c r="Q18" s="16">
        <v>0</v>
      </c>
      <c r="R18" s="16">
        <v>0</v>
      </c>
      <c r="S18" s="16">
        <v>0</v>
      </c>
      <c r="T18" s="16">
        <v>0</v>
      </c>
      <c r="U18" s="16">
        <v>0</v>
      </c>
      <c r="V18" s="16">
        <v>0</v>
      </c>
      <c r="W18" s="16">
        <v>0</v>
      </c>
      <c r="X18" s="16">
        <v>0</v>
      </c>
      <c r="Y18" s="16">
        <v>0</v>
      </c>
      <c r="Z18" s="16">
        <v>0</v>
      </c>
      <c r="AA18" s="16">
        <v>0</v>
      </c>
      <c r="AB18" s="16">
        <v>0</v>
      </c>
      <c r="AC18" s="16">
        <v>11</v>
      </c>
      <c r="AD18" s="31"/>
      <c r="AE18" s="31"/>
      <c r="AF18" s="31"/>
    </row>
    <row r="19" spans="1:32" s="33" customFormat="1">
      <c r="A19" s="18" t="s">
        <v>53</v>
      </c>
      <c r="B19" s="15">
        <v>58.205579</v>
      </c>
      <c r="C19" s="15">
        <v>-96.075357999999994</v>
      </c>
      <c r="D19" s="14" t="s">
        <v>35</v>
      </c>
      <c r="E19" s="18"/>
      <c r="F19" s="18">
        <v>7</v>
      </c>
      <c r="G19" s="16">
        <v>5</v>
      </c>
      <c r="H19" s="16">
        <v>0</v>
      </c>
      <c r="I19" s="16">
        <v>0</v>
      </c>
      <c r="J19" s="16">
        <v>0</v>
      </c>
      <c r="K19" s="16">
        <v>0</v>
      </c>
      <c r="L19" s="16">
        <v>0</v>
      </c>
      <c r="M19" s="16">
        <v>1</v>
      </c>
      <c r="N19" s="16">
        <v>0</v>
      </c>
      <c r="O19" s="16">
        <v>0</v>
      </c>
      <c r="P19" s="16">
        <v>0</v>
      </c>
      <c r="Q19" s="16">
        <v>2</v>
      </c>
      <c r="R19" s="16">
        <v>0</v>
      </c>
      <c r="S19" s="16">
        <v>0</v>
      </c>
      <c r="T19" s="16">
        <v>0</v>
      </c>
      <c r="U19" s="16">
        <v>0</v>
      </c>
      <c r="V19" s="16">
        <v>0</v>
      </c>
      <c r="W19" s="16">
        <v>0</v>
      </c>
      <c r="X19" s="16">
        <v>0</v>
      </c>
      <c r="Y19" s="16">
        <v>0</v>
      </c>
      <c r="Z19" s="16">
        <v>0</v>
      </c>
      <c r="AA19" s="16">
        <v>0</v>
      </c>
      <c r="AB19" s="16">
        <v>0</v>
      </c>
      <c r="AC19" s="16">
        <v>15</v>
      </c>
      <c r="AD19" s="31"/>
      <c r="AE19" s="31"/>
      <c r="AF19" s="31"/>
    </row>
    <row r="20" spans="1:32" s="33" customFormat="1">
      <c r="A20" s="18" t="s">
        <v>54</v>
      </c>
      <c r="B20" s="15">
        <v>58.210451999999997</v>
      </c>
      <c r="C20" s="15">
        <v>-95.875967000000003</v>
      </c>
      <c r="D20" s="14" t="s">
        <v>35</v>
      </c>
      <c r="E20" s="18"/>
      <c r="F20" s="18">
        <v>5</v>
      </c>
      <c r="G20" s="16">
        <v>6</v>
      </c>
      <c r="H20" s="16">
        <v>0</v>
      </c>
      <c r="I20" s="16">
        <v>0</v>
      </c>
      <c r="J20" s="16">
        <v>0</v>
      </c>
      <c r="K20" s="16">
        <v>1</v>
      </c>
      <c r="L20" s="16">
        <v>0</v>
      </c>
      <c r="M20" s="16">
        <v>0</v>
      </c>
      <c r="N20" s="16">
        <v>0</v>
      </c>
      <c r="O20" s="16">
        <v>0</v>
      </c>
      <c r="P20" s="16">
        <v>0</v>
      </c>
      <c r="Q20" s="16">
        <v>4</v>
      </c>
      <c r="R20" s="16">
        <v>0</v>
      </c>
      <c r="S20" s="16">
        <v>0</v>
      </c>
      <c r="T20" s="16">
        <v>0</v>
      </c>
      <c r="U20" s="16">
        <v>0</v>
      </c>
      <c r="V20" s="16">
        <v>0</v>
      </c>
      <c r="W20" s="16">
        <v>0</v>
      </c>
      <c r="X20" s="16">
        <v>0</v>
      </c>
      <c r="Y20" s="16">
        <v>0</v>
      </c>
      <c r="Z20" s="16">
        <v>0</v>
      </c>
      <c r="AA20" s="16">
        <v>0</v>
      </c>
      <c r="AB20" s="16">
        <v>0</v>
      </c>
      <c r="AC20" s="16">
        <v>16</v>
      </c>
      <c r="AD20" s="31"/>
      <c r="AE20" s="31"/>
      <c r="AF20" s="31"/>
    </row>
    <row r="21" spans="1:32" s="33" customFormat="1">
      <c r="A21" s="18" t="s">
        <v>55</v>
      </c>
      <c r="B21" s="15">
        <v>58.383370999999997</v>
      </c>
      <c r="C21" s="15">
        <v>-95.547318000000004</v>
      </c>
      <c r="D21" s="18" t="s">
        <v>56</v>
      </c>
      <c r="E21" s="18"/>
      <c r="F21" s="18">
        <v>4</v>
      </c>
      <c r="G21" s="16">
        <v>1</v>
      </c>
      <c r="H21" s="16">
        <v>0</v>
      </c>
      <c r="I21" s="16">
        <v>0</v>
      </c>
      <c r="J21" s="16">
        <v>0</v>
      </c>
      <c r="K21" s="16">
        <v>0</v>
      </c>
      <c r="L21" s="16">
        <v>0</v>
      </c>
      <c r="M21" s="16">
        <v>0</v>
      </c>
      <c r="N21" s="16">
        <v>0</v>
      </c>
      <c r="O21" s="16">
        <v>0</v>
      </c>
      <c r="P21" s="16">
        <v>0</v>
      </c>
      <c r="Q21" s="16">
        <v>0</v>
      </c>
      <c r="R21" s="16">
        <v>0</v>
      </c>
      <c r="S21" s="16">
        <v>0</v>
      </c>
      <c r="T21" s="16">
        <v>0</v>
      </c>
      <c r="U21" s="16">
        <v>0</v>
      </c>
      <c r="V21" s="16">
        <v>0</v>
      </c>
      <c r="W21" s="16">
        <v>0</v>
      </c>
      <c r="X21" s="16">
        <v>0</v>
      </c>
      <c r="Y21" s="16">
        <v>0</v>
      </c>
      <c r="Z21" s="16">
        <v>0</v>
      </c>
      <c r="AA21" s="16">
        <v>0</v>
      </c>
      <c r="AB21" s="16">
        <v>0</v>
      </c>
      <c r="AC21" s="16">
        <v>5</v>
      </c>
      <c r="AD21" s="31"/>
      <c r="AE21" s="31"/>
      <c r="AF21" s="31"/>
    </row>
    <row r="22" spans="1:32" s="33" customFormat="1">
      <c r="A22" s="18" t="s">
        <v>57</v>
      </c>
      <c r="B22" s="15">
        <v>58.306747000000001</v>
      </c>
      <c r="C22" s="15">
        <v>-95.781429000000003</v>
      </c>
      <c r="D22" s="18" t="s">
        <v>35</v>
      </c>
      <c r="E22" s="18"/>
      <c r="F22" s="18">
        <v>6</v>
      </c>
      <c r="G22" s="16">
        <v>2</v>
      </c>
      <c r="H22" s="16">
        <v>0</v>
      </c>
      <c r="I22" s="16">
        <v>0</v>
      </c>
      <c r="J22" s="16">
        <v>0</v>
      </c>
      <c r="K22" s="16">
        <v>0</v>
      </c>
      <c r="L22" s="16">
        <v>0</v>
      </c>
      <c r="M22" s="16">
        <v>0</v>
      </c>
      <c r="N22" s="16">
        <v>0</v>
      </c>
      <c r="O22" s="16">
        <v>0</v>
      </c>
      <c r="P22" s="16">
        <v>1</v>
      </c>
      <c r="Q22" s="16">
        <v>0</v>
      </c>
      <c r="R22" s="16">
        <v>0</v>
      </c>
      <c r="S22" s="16">
        <v>0</v>
      </c>
      <c r="T22" s="16">
        <v>0</v>
      </c>
      <c r="U22" s="16">
        <v>0</v>
      </c>
      <c r="V22" s="16">
        <v>0</v>
      </c>
      <c r="W22" s="16">
        <v>0</v>
      </c>
      <c r="X22" s="16">
        <v>0</v>
      </c>
      <c r="Y22" s="16">
        <v>0</v>
      </c>
      <c r="Z22" s="16">
        <v>0</v>
      </c>
      <c r="AA22" s="16">
        <v>0</v>
      </c>
      <c r="AB22" s="16">
        <v>0</v>
      </c>
      <c r="AC22" s="16">
        <v>9</v>
      </c>
      <c r="AD22" s="31"/>
      <c r="AE22" s="31"/>
      <c r="AF22" s="31"/>
    </row>
    <row r="23" spans="1:32" s="33" customFormat="1">
      <c r="A23" s="18" t="s">
        <v>58</v>
      </c>
      <c r="B23" s="15">
        <v>58.721305999999998</v>
      </c>
      <c r="C23" s="15">
        <v>-95.036134000000004</v>
      </c>
      <c r="D23" s="18" t="s">
        <v>35</v>
      </c>
      <c r="E23" s="18"/>
      <c r="F23" s="18">
        <v>12</v>
      </c>
      <c r="G23" s="16">
        <v>0</v>
      </c>
      <c r="H23" s="16">
        <v>0</v>
      </c>
      <c r="I23" s="16">
        <v>0</v>
      </c>
      <c r="J23" s="16">
        <v>0</v>
      </c>
      <c r="K23" s="16">
        <v>0</v>
      </c>
      <c r="L23" s="16">
        <v>0</v>
      </c>
      <c r="M23" s="16">
        <v>0</v>
      </c>
      <c r="N23" s="16">
        <v>0</v>
      </c>
      <c r="O23" s="16">
        <v>0</v>
      </c>
      <c r="P23" s="16">
        <v>1</v>
      </c>
      <c r="Q23" s="16">
        <v>0</v>
      </c>
      <c r="R23" s="16">
        <v>0</v>
      </c>
      <c r="S23" s="16">
        <v>0</v>
      </c>
      <c r="T23" s="16">
        <v>0</v>
      </c>
      <c r="U23" s="16">
        <v>0</v>
      </c>
      <c r="V23" s="16">
        <v>0</v>
      </c>
      <c r="W23" s="16">
        <v>0</v>
      </c>
      <c r="X23" s="16">
        <v>0</v>
      </c>
      <c r="Y23" s="16">
        <v>0</v>
      </c>
      <c r="Z23" s="16">
        <v>0</v>
      </c>
      <c r="AA23" s="16">
        <v>0</v>
      </c>
      <c r="AB23" s="16">
        <v>0</v>
      </c>
      <c r="AC23" s="16">
        <v>13</v>
      </c>
      <c r="AD23" s="31"/>
      <c r="AE23" s="31"/>
      <c r="AF23" s="31"/>
    </row>
    <row r="24" spans="1:32" s="33" customFormat="1">
      <c r="A24" s="18" t="s">
        <v>59</v>
      </c>
      <c r="B24" s="15">
        <v>58.660746000000003</v>
      </c>
      <c r="C24" s="15">
        <v>-94.992168000000007</v>
      </c>
      <c r="D24" s="18" t="s">
        <v>60</v>
      </c>
      <c r="E24" s="18"/>
      <c r="F24" s="18">
        <v>0</v>
      </c>
      <c r="G24" s="16">
        <v>17</v>
      </c>
      <c r="H24" s="16">
        <v>0</v>
      </c>
      <c r="I24" s="16">
        <v>0</v>
      </c>
      <c r="J24" s="16">
        <v>0</v>
      </c>
      <c r="K24" s="16">
        <v>0</v>
      </c>
      <c r="L24" s="16">
        <v>0</v>
      </c>
      <c r="M24" s="16">
        <v>0</v>
      </c>
      <c r="N24" s="16">
        <v>0</v>
      </c>
      <c r="O24" s="16">
        <v>0</v>
      </c>
      <c r="P24" s="16">
        <v>0</v>
      </c>
      <c r="Q24" s="16">
        <v>0</v>
      </c>
      <c r="R24" s="16">
        <v>0</v>
      </c>
      <c r="S24" s="16">
        <v>0</v>
      </c>
      <c r="T24" s="16">
        <v>0</v>
      </c>
      <c r="U24" s="16">
        <v>0</v>
      </c>
      <c r="V24" s="16">
        <v>0</v>
      </c>
      <c r="W24" s="16">
        <v>0</v>
      </c>
      <c r="X24" s="16">
        <v>0</v>
      </c>
      <c r="Y24" s="16">
        <v>0</v>
      </c>
      <c r="Z24" s="16">
        <v>0</v>
      </c>
      <c r="AA24" s="16">
        <v>0</v>
      </c>
      <c r="AB24" s="16">
        <v>0</v>
      </c>
      <c r="AC24" s="16">
        <v>17</v>
      </c>
      <c r="AD24" s="31"/>
      <c r="AE24" s="31"/>
      <c r="AF24" s="31"/>
    </row>
    <row r="25" spans="1:32" s="33" customFormat="1">
      <c r="A25" s="18" t="s">
        <v>61</v>
      </c>
      <c r="B25" s="15">
        <v>58.287340999999998</v>
      </c>
      <c r="C25" s="15">
        <v>-95.976704999999995</v>
      </c>
      <c r="D25" s="18" t="s">
        <v>35</v>
      </c>
      <c r="E25" s="18"/>
      <c r="F25" s="18">
        <v>13</v>
      </c>
      <c r="G25" s="16">
        <v>6</v>
      </c>
      <c r="H25" s="16">
        <v>0</v>
      </c>
      <c r="I25" s="16">
        <v>0</v>
      </c>
      <c r="J25" s="16">
        <v>0</v>
      </c>
      <c r="K25" s="16">
        <v>0</v>
      </c>
      <c r="L25" s="16">
        <v>0</v>
      </c>
      <c r="M25" s="16">
        <v>0</v>
      </c>
      <c r="N25" s="16">
        <v>0</v>
      </c>
      <c r="O25" s="16">
        <v>0</v>
      </c>
      <c r="P25" s="16">
        <v>0</v>
      </c>
      <c r="Q25" s="16">
        <v>0</v>
      </c>
      <c r="R25" s="16">
        <v>0</v>
      </c>
      <c r="S25" s="16">
        <v>0</v>
      </c>
      <c r="T25" s="16">
        <v>0</v>
      </c>
      <c r="U25" s="16">
        <v>0</v>
      </c>
      <c r="V25" s="16">
        <v>0</v>
      </c>
      <c r="W25" s="16">
        <v>0</v>
      </c>
      <c r="X25" s="16">
        <v>0</v>
      </c>
      <c r="Y25" s="16">
        <v>0</v>
      </c>
      <c r="Z25" s="16">
        <v>0</v>
      </c>
      <c r="AA25" s="16">
        <v>0</v>
      </c>
      <c r="AB25" s="16">
        <v>0</v>
      </c>
      <c r="AC25" s="16">
        <v>19</v>
      </c>
      <c r="AD25" s="31"/>
      <c r="AE25" s="31"/>
      <c r="AF25" s="31"/>
    </row>
    <row r="26" spans="1:32" s="33" customFormat="1">
      <c r="A26" s="18" t="s">
        <v>62</v>
      </c>
      <c r="B26" s="15">
        <v>58.117140999999997</v>
      </c>
      <c r="C26" s="15">
        <v>-95.824072000000001</v>
      </c>
      <c r="D26" s="18" t="s">
        <v>35</v>
      </c>
      <c r="E26" s="18"/>
      <c r="F26" s="18">
        <v>6</v>
      </c>
      <c r="G26" s="16">
        <v>0</v>
      </c>
      <c r="H26" s="16">
        <v>0</v>
      </c>
      <c r="I26" s="16">
        <v>0</v>
      </c>
      <c r="J26" s="16">
        <v>0</v>
      </c>
      <c r="K26" s="16">
        <v>0</v>
      </c>
      <c r="L26" s="16">
        <v>0</v>
      </c>
      <c r="M26" s="16">
        <v>0</v>
      </c>
      <c r="N26" s="16">
        <v>0</v>
      </c>
      <c r="O26" s="16">
        <v>0</v>
      </c>
      <c r="P26" s="16">
        <v>0</v>
      </c>
      <c r="Q26" s="16">
        <v>0</v>
      </c>
      <c r="R26" s="16">
        <v>0</v>
      </c>
      <c r="S26" s="16">
        <v>0</v>
      </c>
      <c r="T26" s="16">
        <v>0</v>
      </c>
      <c r="U26" s="16">
        <v>0</v>
      </c>
      <c r="V26" s="16">
        <v>0</v>
      </c>
      <c r="W26" s="16">
        <v>0</v>
      </c>
      <c r="X26" s="16">
        <v>0</v>
      </c>
      <c r="Y26" s="16">
        <v>0</v>
      </c>
      <c r="Z26" s="16">
        <v>0</v>
      </c>
      <c r="AA26" s="16">
        <v>0</v>
      </c>
      <c r="AB26" s="16">
        <v>0</v>
      </c>
      <c r="AC26" s="16">
        <v>6</v>
      </c>
      <c r="AD26" s="31"/>
      <c r="AE26" s="31"/>
      <c r="AF26" s="31"/>
    </row>
    <row r="27" spans="1:32" s="33" customFormat="1">
      <c r="A27" s="18" t="s">
        <v>63</v>
      </c>
      <c r="B27" s="15">
        <v>58.129154999999997</v>
      </c>
      <c r="C27" s="15">
        <v>-98.047538000000003</v>
      </c>
      <c r="D27" s="18" t="s">
        <v>35</v>
      </c>
      <c r="E27" s="18"/>
      <c r="F27" s="18">
        <v>5</v>
      </c>
      <c r="G27" s="16">
        <v>0</v>
      </c>
      <c r="H27" s="16">
        <v>0</v>
      </c>
      <c r="I27" s="16">
        <v>0</v>
      </c>
      <c r="J27" s="16">
        <v>0</v>
      </c>
      <c r="K27" s="16">
        <v>0</v>
      </c>
      <c r="L27" s="16">
        <v>1</v>
      </c>
      <c r="M27" s="16">
        <v>0</v>
      </c>
      <c r="N27" s="16">
        <v>0</v>
      </c>
      <c r="O27" s="16">
        <v>0</v>
      </c>
      <c r="P27" s="16">
        <v>0</v>
      </c>
      <c r="Q27" s="16">
        <v>0</v>
      </c>
      <c r="R27" s="16">
        <v>0</v>
      </c>
      <c r="S27" s="16">
        <v>0</v>
      </c>
      <c r="T27" s="16">
        <v>0</v>
      </c>
      <c r="U27" s="16">
        <v>0</v>
      </c>
      <c r="V27" s="16">
        <v>0</v>
      </c>
      <c r="W27" s="16">
        <v>0</v>
      </c>
      <c r="X27" s="16">
        <v>0</v>
      </c>
      <c r="Y27" s="16">
        <v>0</v>
      </c>
      <c r="Z27" s="16">
        <v>0</v>
      </c>
      <c r="AA27" s="16">
        <v>0</v>
      </c>
      <c r="AB27" s="16">
        <v>0</v>
      </c>
      <c r="AC27" s="16">
        <v>6</v>
      </c>
      <c r="AD27" s="31"/>
      <c r="AE27" s="31"/>
      <c r="AF27" s="31"/>
    </row>
    <row r="28" spans="1:32" s="33" customFormat="1">
      <c r="A28" s="18" t="s">
        <v>64</v>
      </c>
      <c r="B28" s="15">
        <v>58.414351000000003</v>
      </c>
      <c r="C28" s="15">
        <v>-96.564633999999998</v>
      </c>
      <c r="D28" s="18" t="s">
        <v>65</v>
      </c>
      <c r="E28" s="18"/>
      <c r="F28" s="18">
        <v>6</v>
      </c>
      <c r="G28" s="16">
        <v>0</v>
      </c>
      <c r="H28" s="16">
        <v>0</v>
      </c>
      <c r="I28" s="16">
        <v>0</v>
      </c>
      <c r="J28" s="16">
        <v>0</v>
      </c>
      <c r="K28" s="16">
        <v>0</v>
      </c>
      <c r="L28" s="16">
        <v>0</v>
      </c>
      <c r="M28" s="16">
        <v>0</v>
      </c>
      <c r="N28" s="16">
        <v>0</v>
      </c>
      <c r="O28" s="16">
        <v>0</v>
      </c>
      <c r="P28" s="16">
        <v>0</v>
      </c>
      <c r="Q28" s="16">
        <v>0</v>
      </c>
      <c r="R28" s="16">
        <v>0</v>
      </c>
      <c r="S28" s="16">
        <v>0</v>
      </c>
      <c r="T28" s="16">
        <v>0</v>
      </c>
      <c r="U28" s="16">
        <v>0</v>
      </c>
      <c r="V28" s="16">
        <v>0</v>
      </c>
      <c r="W28" s="16">
        <v>0</v>
      </c>
      <c r="X28" s="16">
        <v>0</v>
      </c>
      <c r="Y28" s="16">
        <v>0</v>
      </c>
      <c r="Z28" s="16">
        <v>0</v>
      </c>
      <c r="AA28" s="16">
        <v>0</v>
      </c>
      <c r="AB28" s="16">
        <v>0</v>
      </c>
      <c r="AC28" s="16">
        <v>6</v>
      </c>
      <c r="AD28" s="31"/>
      <c r="AE28" s="31"/>
      <c r="AF28" s="31"/>
    </row>
    <row r="29" spans="1:32" s="33" customFormat="1">
      <c r="A29" s="18" t="s">
        <v>66</v>
      </c>
      <c r="B29" s="15">
        <v>58.218688999999998</v>
      </c>
      <c r="C29" s="15">
        <v>-96.578945000000004</v>
      </c>
      <c r="D29" s="18" t="s">
        <v>35</v>
      </c>
      <c r="E29" s="18"/>
      <c r="F29" s="18">
        <v>7</v>
      </c>
      <c r="G29" s="16">
        <v>1</v>
      </c>
      <c r="H29" s="16">
        <v>0</v>
      </c>
      <c r="I29" s="16">
        <v>0</v>
      </c>
      <c r="J29" s="16">
        <v>0</v>
      </c>
      <c r="K29" s="16">
        <v>0</v>
      </c>
      <c r="L29" s="16">
        <v>0</v>
      </c>
      <c r="M29" s="16">
        <v>0</v>
      </c>
      <c r="N29" s="16">
        <v>1</v>
      </c>
      <c r="O29" s="16">
        <v>0</v>
      </c>
      <c r="P29" s="16">
        <v>1</v>
      </c>
      <c r="Q29" s="16">
        <v>0</v>
      </c>
      <c r="R29" s="16">
        <v>0</v>
      </c>
      <c r="S29" s="16">
        <v>4</v>
      </c>
      <c r="T29" s="16">
        <v>0</v>
      </c>
      <c r="U29" s="16">
        <v>0</v>
      </c>
      <c r="V29" s="16">
        <v>0</v>
      </c>
      <c r="W29" s="16">
        <v>0</v>
      </c>
      <c r="X29" s="16">
        <v>0</v>
      </c>
      <c r="Y29" s="16">
        <v>0</v>
      </c>
      <c r="Z29" s="16">
        <v>0</v>
      </c>
      <c r="AA29" s="16">
        <v>0</v>
      </c>
      <c r="AB29" s="16">
        <v>0</v>
      </c>
      <c r="AC29" s="16">
        <v>14</v>
      </c>
      <c r="AD29" s="31"/>
      <c r="AE29" s="31"/>
      <c r="AF29" s="31"/>
    </row>
    <row r="30" spans="1:32" s="33" customFormat="1">
      <c r="A30" s="18" t="s">
        <v>67</v>
      </c>
      <c r="B30" s="15">
        <v>58.401237999999999</v>
      </c>
      <c r="C30" s="15">
        <v>-97.000834999999995</v>
      </c>
      <c r="D30" s="18" t="s">
        <v>35</v>
      </c>
      <c r="E30" s="18"/>
      <c r="F30" s="18">
        <v>6</v>
      </c>
      <c r="G30" s="16">
        <v>6</v>
      </c>
      <c r="H30" s="16">
        <v>0</v>
      </c>
      <c r="I30" s="16">
        <v>0</v>
      </c>
      <c r="J30" s="16">
        <v>0</v>
      </c>
      <c r="K30" s="16">
        <v>0</v>
      </c>
      <c r="L30" s="16">
        <v>1</v>
      </c>
      <c r="M30" s="16">
        <v>0</v>
      </c>
      <c r="N30" s="16">
        <v>0</v>
      </c>
      <c r="O30" s="16">
        <v>0</v>
      </c>
      <c r="P30" s="16">
        <v>1</v>
      </c>
      <c r="Q30" s="16">
        <v>0</v>
      </c>
      <c r="R30" s="16">
        <v>0</v>
      </c>
      <c r="S30" s="16">
        <v>0</v>
      </c>
      <c r="T30" s="16">
        <v>0</v>
      </c>
      <c r="U30" s="16">
        <v>0</v>
      </c>
      <c r="V30" s="16">
        <v>0</v>
      </c>
      <c r="W30" s="16">
        <v>0</v>
      </c>
      <c r="X30" s="16">
        <v>0</v>
      </c>
      <c r="Y30" s="16">
        <v>0</v>
      </c>
      <c r="Z30" s="16">
        <v>0</v>
      </c>
      <c r="AA30" s="16">
        <v>0</v>
      </c>
      <c r="AB30" s="16">
        <v>0</v>
      </c>
      <c r="AC30" s="16">
        <v>14</v>
      </c>
      <c r="AD30" s="31"/>
      <c r="AE30" s="31"/>
      <c r="AF30" s="31"/>
    </row>
    <row r="31" spans="1:32" s="33" customFormat="1">
      <c r="A31" s="18" t="s">
        <v>68</v>
      </c>
      <c r="B31" s="15">
        <v>58.364865999999999</v>
      </c>
      <c r="C31" s="15">
        <v>-97.079443999999995</v>
      </c>
      <c r="D31" s="18" t="s">
        <v>35</v>
      </c>
      <c r="E31" s="18"/>
      <c r="F31" s="18">
        <v>29</v>
      </c>
      <c r="G31" s="16">
        <v>0</v>
      </c>
      <c r="H31" s="16">
        <v>0</v>
      </c>
      <c r="I31" s="16">
        <v>0</v>
      </c>
      <c r="J31" s="16">
        <v>0</v>
      </c>
      <c r="K31" s="16">
        <v>0</v>
      </c>
      <c r="L31" s="16">
        <v>0</v>
      </c>
      <c r="M31" s="16">
        <v>1</v>
      </c>
      <c r="N31" s="16">
        <v>0</v>
      </c>
      <c r="O31" s="16">
        <v>0</v>
      </c>
      <c r="P31" s="16">
        <v>0</v>
      </c>
      <c r="Q31" s="16">
        <v>2</v>
      </c>
      <c r="R31" s="16">
        <v>0</v>
      </c>
      <c r="S31" s="16">
        <v>1</v>
      </c>
      <c r="T31" s="16">
        <v>0</v>
      </c>
      <c r="U31" s="16">
        <v>0</v>
      </c>
      <c r="V31" s="16">
        <v>0</v>
      </c>
      <c r="W31" s="16">
        <v>0</v>
      </c>
      <c r="X31" s="16">
        <v>0</v>
      </c>
      <c r="Y31" s="16">
        <v>0</v>
      </c>
      <c r="Z31" s="16">
        <v>0</v>
      </c>
      <c r="AA31" s="16">
        <v>0</v>
      </c>
      <c r="AB31" s="16">
        <v>0</v>
      </c>
      <c r="AC31" s="16">
        <v>33</v>
      </c>
      <c r="AD31" s="31"/>
      <c r="AE31" s="31"/>
      <c r="AF31" s="31"/>
    </row>
    <row r="32" spans="1:32" s="33" customFormat="1">
      <c r="A32" s="18" t="s">
        <v>69</v>
      </c>
      <c r="B32" s="15">
        <v>58.453567</v>
      </c>
      <c r="C32" s="15">
        <v>-96.558181000000005</v>
      </c>
      <c r="D32" s="18" t="s">
        <v>35</v>
      </c>
      <c r="E32" s="18"/>
      <c r="F32" s="18">
        <v>3</v>
      </c>
      <c r="G32" s="16">
        <v>0</v>
      </c>
      <c r="H32" s="16">
        <v>0</v>
      </c>
      <c r="I32" s="16">
        <v>0</v>
      </c>
      <c r="J32" s="16">
        <v>0</v>
      </c>
      <c r="K32" s="16">
        <v>0</v>
      </c>
      <c r="L32" s="16">
        <v>1</v>
      </c>
      <c r="M32" s="16">
        <v>0</v>
      </c>
      <c r="N32" s="16">
        <v>0</v>
      </c>
      <c r="O32" s="16">
        <v>0</v>
      </c>
      <c r="P32" s="16">
        <v>0</v>
      </c>
      <c r="Q32" s="16">
        <v>0</v>
      </c>
      <c r="R32" s="16">
        <v>0</v>
      </c>
      <c r="S32" s="16">
        <v>0</v>
      </c>
      <c r="T32" s="16">
        <v>0</v>
      </c>
      <c r="U32" s="16">
        <v>0</v>
      </c>
      <c r="V32" s="16">
        <v>0</v>
      </c>
      <c r="W32" s="16">
        <v>0</v>
      </c>
      <c r="X32" s="16">
        <v>0</v>
      </c>
      <c r="Y32" s="16">
        <v>0</v>
      </c>
      <c r="Z32" s="16">
        <v>0</v>
      </c>
      <c r="AA32" s="16">
        <v>0</v>
      </c>
      <c r="AB32" s="16">
        <v>0</v>
      </c>
      <c r="AC32" s="16">
        <v>4</v>
      </c>
      <c r="AD32" s="31"/>
      <c r="AE32" s="31"/>
      <c r="AF32" s="31"/>
    </row>
    <row r="33" spans="1:32">
      <c r="A33" s="18" t="s">
        <v>70</v>
      </c>
      <c r="B33" s="15">
        <v>58.698200999999997</v>
      </c>
      <c r="C33" s="15">
        <v>-95.070160999999999</v>
      </c>
      <c r="D33" s="18" t="s">
        <v>35</v>
      </c>
      <c r="E33" s="18"/>
      <c r="F33" s="18">
        <v>3</v>
      </c>
      <c r="G33" s="16">
        <v>1</v>
      </c>
      <c r="H33" s="16">
        <v>0</v>
      </c>
      <c r="I33" s="16">
        <v>0</v>
      </c>
      <c r="J33" s="16">
        <v>0</v>
      </c>
      <c r="K33" s="16">
        <v>0</v>
      </c>
      <c r="L33" s="16">
        <v>0</v>
      </c>
      <c r="M33" s="16">
        <v>0</v>
      </c>
      <c r="N33" s="16">
        <v>0</v>
      </c>
      <c r="O33" s="16">
        <v>0</v>
      </c>
      <c r="P33" s="16">
        <v>0</v>
      </c>
      <c r="Q33" s="16">
        <v>0</v>
      </c>
      <c r="R33" s="16">
        <v>0</v>
      </c>
      <c r="S33" s="16">
        <v>0</v>
      </c>
      <c r="T33" s="16">
        <v>0</v>
      </c>
      <c r="U33" s="16">
        <v>0</v>
      </c>
      <c r="V33" s="16">
        <v>0</v>
      </c>
      <c r="W33" s="16">
        <v>0</v>
      </c>
      <c r="X33" s="16">
        <v>0</v>
      </c>
      <c r="Y33" s="16">
        <v>0</v>
      </c>
      <c r="Z33" s="16">
        <v>0</v>
      </c>
      <c r="AA33" s="16">
        <v>0</v>
      </c>
      <c r="AB33" s="16">
        <v>0</v>
      </c>
      <c r="AC33" s="16">
        <v>4</v>
      </c>
    </row>
    <row r="34" spans="1:32">
      <c r="A34" s="18" t="s">
        <v>71</v>
      </c>
      <c r="B34" s="15">
        <v>58.060225000000003</v>
      </c>
      <c r="C34" s="15">
        <v>-97.293621000000002</v>
      </c>
      <c r="D34" s="18" t="s">
        <v>35</v>
      </c>
      <c r="E34" s="18"/>
      <c r="F34" s="18">
        <v>11</v>
      </c>
      <c r="G34" s="16">
        <v>9</v>
      </c>
      <c r="H34" s="16">
        <v>0</v>
      </c>
      <c r="I34" s="16">
        <v>0</v>
      </c>
      <c r="J34" s="16">
        <v>0</v>
      </c>
      <c r="K34" s="16">
        <v>0</v>
      </c>
      <c r="L34" s="16">
        <v>0</v>
      </c>
      <c r="M34" s="16">
        <v>0</v>
      </c>
      <c r="N34" s="16">
        <v>0</v>
      </c>
      <c r="O34" s="16">
        <v>0</v>
      </c>
      <c r="P34" s="16">
        <v>0</v>
      </c>
      <c r="Q34" s="16">
        <v>6</v>
      </c>
      <c r="R34" s="16">
        <v>0</v>
      </c>
      <c r="S34" s="16">
        <v>2</v>
      </c>
      <c r="T34" s="16">
        <v>0</v>
      </c>
      <c r="U34" s="16">
        <v>0</v>
      </c>
      <c r="V34" s="16">
        <v>0</v>
      </c>
      <c r="W34" s="16">
        <v>1</v>
      </c>
      <c r="X34" s="16">
        <v>0</v>
      </c>
      <c r="Y34" s="16">
        <v>0</v>
      </c>
      <c r="Z34" s="16">
        <v>0</v>
      </c>
      <c r="AA34" s="16">
        <v>0</v>
      </c>
      <c r="AB34" s="16">
        <v>0</v>
      </c>
      <c r="AC34" s="16">
        <v>29</v>
      </c>
    </row>
    <row r="35" spans="1:32">
      <c r="A35" s="18" t="s">
        <v>72</v>
      </c>
      <c r="B35" s="15">
        <v>58.123489999999997</v>
      </c>
      <c r="C35" s="15">
        <v>-96.157803999999999</v>
      </c>
      <c r="D35" s="18" t="s">
        <v>35</v>
      </c>
      <c r="E35" s="18"/>
      <c r="F35" s="18">
        <v>23</v>
      </c>
      <c r="G35" s="16">
        <v>10</v>
      </c>
      <c r="H35" s="16">
        <v>0</v>
      </c>
      <c r="I35" s="16">
        <v>0</v>
      </c>
      <c r="J35" s="16">
        <v>0</v>
      </c>
      <c r="K35" s="16">
        <v>0</v>
      </c>
      <c r="L35" s="16">
        <v>0</v>
      </c>
      <c r="M35" s="16">
        <v>0</v>
      </c>
      <c r="N35" s="16">
        <v>0</v>
      </c>
      <c r="O35" s="16">
        <v>0</v>
      </c>
      <c r="P35" s="16">
        <v>0</v>
      </c>
      <c r="Q35" s="16">
        <v>1</v>
      </c>
      <c r="R35" s="16">
        <v>0</v>
      </c>
      <c r="S35" s="16">
        <v>1</v>
      </c>
      <c r="T35" s="16">
        <v>0</v>
      </c>
      <c r="U35" s="16">
        <v>0</v>
      </c>
      <c r="V35" s="16">
        <v>0</v>
      </c>
      <c r="W35" s="16">
        <v>0</v>
      </c>
      <c r="X35" s="16">
        <v>0</v>
      </c>
      <c r="Y35" s="16">
        <v>0</v>
      </c>
      <c r="Z35" s="16">
        <v>0</v>
      </c>
      <c r="AA35" s="16">
        <v>0</v>
      </c>
      <c r="AB35" s="16">
        <v>0</v>
      </c>
      <c r="AC35" s="16">
        <v>35</v>
      </c>
    </row>
    <row r="36" spans="1:32">
      <c r="A36" s="18" t="s">
        <v>73</v>
      </c>
      <c r="B36" s="15">
        <v>58.331007999999997</v>
      </c>
      <c r="C36" s="15">
        <v>-96.563027000000005</v>
      </c>
      <c r="D36" s="18" t="s">
        <v>74</v>
      </c>
      <c r="E36" s="18"/>
      <c r="F36" s="18">
        <v>9</v>
      </c>
      <c r="G36" s="16">
        <v>0</v>
      </c>
      <c r="H36" s="16">
        <v>0</v>
      </c>
      <c r="I36" s="16">
        <v>0</v>
      </c>
      <c r="J36" s="16">
        <v>0</v>
      </c>
      <c r="K36" s="16">
        <v>0</v>
      </c>
      <c r="L36" s="16">
        <v>1</v>
      </c>
      <c r="M36" s="16">
        <v>0</v>
      </c>
      <c r="N36" s="16">
        <v>0</v>
      </c>
      <c r="O36" s="16">
        <v>0</v>
      </c>
      <c r="P36" s="16">
        <v>0</v>
      </c>
      <c r="Q36" s="16">
        <v>0</v>
      </c>
      <c r="R36" s="16">
        <v>0</v>
      </c>
      <c r="S36" s="16">
        <v>2</v>
      </c>
      <c r="T36" s="16">
        <v>0</v>
      </c>
      <c r="U36" s="16">
        <v>0</v>
      </c>
      <c r="V36" s="16">
        <v>0</v>
      </c>
      <c r="W36" s="16">
        <v>0</v>
      </c>
      <c r="X36" s="16">
        <v>0</v>
      </c>
      <c r="Y36" s="16">
        <v>0</v>
      </c>
      <c r="Z36" s="16">
        <v>0</v>
      </c>
      <c r="AA36" s="16">
        <v>0</v>
      </c>
      <c r="AB36" s="16">
        <v>0</v>
      </c>
      <c r="AC36" s="16">
        <v>12</v>
      </c>
    </row>
    <row r="37" spans="1:32">
      <c r="A37" s="18" t="s">
        <v>75</v>
      </c>
      <c r="B37" s="15">
        <v>58.266390999999999</v>
      </c>
      <c r="C37" s="15">
        <v>-97.488579000000001</v>
      </c>
      <c r="D37" s="18" t="s">
        <v>35</v>
      </c>
      <c r="E37" s="18"/>
      <c r="F37" s="18">
        <v>44</v>
      </c>
      <c r="G37" s="16">
        <v>4</v>
      </c>
      <c r="H37" s="16">
        <v>0</v>
      </c>
      <c r="I37" s="16">
        <v>0</v>
      </c>
      <c r="J37" s="16">
        <v>0</v>
      </c>
      <c r="K37" s="16">
        <v>0</v>
      </c>
      <c r="L37" s="16">
        <v>0</v>
      </c>
      <c r="M37" s="16">
        <v>4</v>
      </c>
      <c r="N37" s="16">
        <v>0</v>
      </c>
      <c r="O37" s="16">
        <v>0</v>
      </c>
      <c r="P37" s="16">
        <v>0</v>
      </c>
      <c r="Q37" s="16">
        <v>2</v>
      </c>
      <c r="R37" s="16">
        <v>0</v>
      </c>
      <c r="S37" s="16">
        <v>0</v>
      </c>
      <c r="T37" s="16">
        <v>0</v>
      </c>
      <c r="U37" s="16">
        <v>0</v>
      </c>
      <c r="V37" s="16">
        <v>0</v>
      </c>
      <c r="W37" s="16">
        <v>0</v>
      </c>
      <c r="X37" s="16">
        <v>0</v>
      </c>
      <c r="Y37" s="16">
        <v>0</v>
      </c>
      <c r="Z37" s="16">
        <v>0</v>
      </c>
      <c r="AA37" s="16">
        <v>0</v>
      </c>
      <c r="AB37" s="16">
        <v>0</v>
      </c>
      <c r="AC37" s="16">
        <v>54</v>
      </c>
      <c r="AD37" s="8"/>
      <c r="AE37" s="8"/>
      <c r="AF37" s="8"/>
    </row>
    <row r="38" spans="1:32">
      <c r="A38" s="18" t="s">
        <v>76</v>
      </c>
      <c r="B38" s="15">
        <v>58.460037999999997</v>
      </c>
      <c r="C38" s="15">
        <v>-95.459022000000004</v>
      </c>
      <c r="D38" s="18" t="s">
        <v>35</v>
      </c>
      <c r="E38" s="18"/>
      <c r="F38" s="18">
        <v>8</v>
      </c>
      <c r="G38" s="16">
        <v>3</v>
      </c>
      <c r="H38" s="16">
        <v>0</v>
      </c>
      <c r="I38" s="16">
        <v>0</v>
      </c>
      <c r="J38" s="16">
        <v>0</v>
      </c>
      <c r="K38" s="16">
        <v>0</v>
      </c>
      <c r="L38" s="16">
        <v>0</v>
      </c>
      <c r="M38" s="16">
        <v>0</v>
      </c>
      <c r="N38" s="16">
        <v>0</v>
      </c>
      <c r="O38" s="16">
        <v>0</v>
      </c>
      <c r="P38" s="16">
        <v>0</v>
      </c>
      <c r="Q38" s="16">
        <v>0</v>
      </c>
      <c r="R38" s="16">
        <v>0</v>
      </c>
      <c r="S38" s="16">
        <v>0</v>
      </c>
      <c r="T38" s="16">
        <v>0</v>
      </c>
      <c r="U38" s="16">
        <v>0</v>
      </c>
      <c r="V38" s="16">
        <v>0</v>
      </c>
      <c r="W38" s="16">
        <v>0</v>
      </c>
      <c r="X38" s="16">
        <v>0</v>
      </c>
      <c r="Y38" s="16">
        <v>0</v>
      </c>
      <c r="Z38" s="16">
        <v>0</v>
      </c>
      <c r="AA38" s="16">
        <v>0</v>
      </c>
      <c r="AB38" s="16">
        <v>0</v>
      </c>
      <c r="AC38" s="16">
        <v>11</v>
      </c>
      <c r="AD38" s="8"/>
      <c r="AE38" s="8"/>
      <c r="AF38" s="8"/>
    </row>
    <row r="39" spans="1:32">
      <c r="A39" s="18" t="s">
        <v>77</v>
      </c>
      <c r="B39" s="15">
        <v>58.427131000000003</v>
      </c>
      <c r="C39" s="15">
        <v>-95.445520000000002</v>
      </c>
      <c r="D39" s="14" t="s">
        <v>74</v>
      </c>
      <c r="E39" s="18"/>
      <c r="F39" s="18">
        <v>2</v>
      </c>
      <c r="G39" s="16">
        <v>3</v>
      </c>
      <c r="H39" s="16">
        <v>0</v>
      </c>
      <c r="I39" s="16">
        <v>0</v>
      </c>
      <c r="J39" s="16">
        <v>0</v>
      </c>
      <c r="K39" s="16">
        <v>0</v>
      </c>
      <c r="L39" s="16">
        <v>0</v>
      </c>
      <c r="M39" s="16">
        <v>0</v>
      </c>
      <c r="N39" s="16">
        <v>0</v>
      </c>
      <c r="O39" s="16">
        <v>0</v>
      </c>
      <c r="P39" s="16">
        <v>2</v>
      </c>
      <c r="Q39" s="16">
        <v>0</v>
      </c>
      <c r="R39" s="16">
        <v>0</v>
      </c>
      <c r="S39" s="16">
        <v>2</v>
      </c>
      <c r="T39" s="16">
        <v>0</v>
      </c>
      <c r="U39" s="16">
        <v>0</v>
      </c>
      <c r="V39" s="16">
        <v>0</v>
      </c>
      <c r="W39" s="16">
        <v>0</v>
      </c>
      <c r="X39" s="16">
        <v>0</v>
      </c>
      <c r="Y39" s="16">
        <v>0</v>
      </c>
      <c r="Z39" s="16">
        <v>0</v>
      </c>
      <c r="AA39" s="16">
        <v>0</v>
      </c>
      <c r="AB39" s="16">
        <v>0</v>
      </c>
      <c r="AC39" s="16">
        <v>9</v>
      </c>
      <c r="AD39" s="8"/>
      <c r="AE39" s="8"/>
      <c r="AF39" s="8"/>
    </row>
    <row r="40" spans="1:32">
      <c r="A40" s="18" t="s">
        <v>78</v>
      </c>
      <c r="B40" s="15">
        <v>58.550792000000001</v>
      </c>
      <c r="C40" s="15">
        <v>-95.696762000000007</v>
      </c>
      <c r="D40" s="18" t="s">
        <v>35</v>
      </c>
      <c r="E40" s="18"/>
      <c r="F40" s="18">
        <v>7</v>
      </c>
      <c r="G40" s="19">
        <v>4</v>
      </c>
      <c r="H40" s="19">
        <v>0</v>
      </c>
      <c r="I40" s="19">
        <v>0</v>
      </c>
      <c r="J40" s="16">
        <v>0</v>
      </c>
      <c r="K40" s="19">
        <v>0</v>
      </c>
      <c r="L40" s="19">
        <v>0</v>
      </c>
      <c r="M40" s="19">
        <v>0</v>
      </c>
      <c r="N40" s="19">
        <v>0</v>
      </c>
      <c r="O40" s="19">
        <v>0</v>
      </c>
      <c r="P40" s="19">
        <v>4</v>
      </c>
      <c r="Q40" s="19">
        <v>0</v>
      </c>
      <c r="R40" s="16">
        <v>0</v>
      </c>
      <c r="S40" s="19">
        <v>3</v>
      </c>
      <c r="T40" s="19">
        <v>0</v>
      </c>
      <c r="U40" s="19">
        <v>0</v>
      </c>
      <c r="V40" s="19">
        <v>0</v>
      </c>
      <c r="W40" s="19">
        <v>1</v>
      </c>
      <c r="X40" s="19">
        <v>0</v>
      </c>
      <c r="Y40" s="16">
        <v>0</v>
      </c>
      <c r="Z40" s="16">
        <v>0</v>
      </c>
      <c r="AA40" s="19">
        <v>0</v>
      </c>
      <c r="AB40" s="19">
        <v>0</v>
      </c>
      <c r="AC40" s="16">
        <v>19</v>
      </c>
      <c r="AD40" s="8"/>
      <c r="AE40" s="8"/>
      <c r="AF40" s="8"/>
    </row>
    <row r="41" spans="1:32">
      <c r="A41" s="18" t="s">
        <v>79</v>
      </c>
      <c r="B41" s="15">
        <v>58.363523999999998</v>
      </c>
      <c r="C41" s="15">
        <v>-95.647165999999999</v>
      </c>
      <c r="D41" s="18" t="s">
        <v>35</v>
      </c>
      <c r="E41" s="18"/>
      <c r="F41" s="18">
        <v>5</v>
      </c>
      <c r="G41" s="19">
        <v>0</v>
      </c>
      <c r="H41" s="19">
        <v>0</v>
      </c>
      <c r="I41" s="19">
        <v>0</v>
      </c>
      <c r="J41" s="16">
        <v>0</v>
      </c>
      <c r="K41" s="19">
        <v>0</v>
      </c>
      <c r="L41" s="19">
        <v>0</v>
      </c>
      <c r="M41" s="19">
        <v>0</v>
      </c>
      <c r="N41" s="19">
        <v>0</v>
      </c>
      <c r="O41" s="19">
        <v>0</v>
      </c>
      <c r="P41" s="19">
        <v>0</v>
      </c>
      <c r="Q41" s="19">
        <v>0</v>
      </c>
      <c r="R41" s="16">
        <v>0</v>
      </c>
      <c r="S41" s="19">
        <v>0</v>
      </c>
      <c r="T41" s="19">
        <v>0</v>
      </c>
      <c r="U41" s="19">
        <v>0</v>
      </c>
      <c r="V41" s="19">
        <v>0</v>
      </c>
      <c r="W41" s="19">
        <v>1</v>
      </c>
      <c r="X41" s="19">
        <v>0</v>
      </c>
      <c r="Y41" s="16">
        <v>0</v>
      </c>
      <c r="Z41" s="16">
        <v>0</v>
      </c>
      <c r="AA41" s="19">
        <v>0</v>
      </c>
      <c r="AB41" s="19">
        <v>0</v>
      </c>
      <c r="AC41" s="16">
        <v>6</v>
      </c>
      <c r="AD41" s="8"/>
      <c r="AE41" s="8"/>
      <c r="AF41" s="8"/>
    </row>
    <row r="42" spans="1:32">
      <c r="A42" s="18" t="s">
        <v>80</v>
      </c>
      <c r="B42" s="15">
        <v>58.534517999999998</v>
      </c>
      <c r="C42" s="15">
        <v>-95.323414999999997</v>
      </c>
      <c r="D42" s="18" t="s">
        <v>35</v>
      </c>
      <c r="E42" s="18"/>
      <c r="F42" s="18">
        <v>6</v>
      </c>
      <c r="G42" s="16">
        <v>4</v>
      </c>
      <c r="H42" s="16">
        <v>0</v>
      </c>
      <c r="I42" s="16">
        <v>0</v>
      </c>
      <c r="J42" s="16">
        <v>0</v>
      </c>
      <c r="K42" s="16">
        <v>0</v>
      </c>
      <c r="L42" s="16">
        <v>0</v>
      </c>
      <c r="M42" s="16">
        <v>0</v>
      </c>
      <c r="N42" s="16">
        <v>0</v>
      </c>
      <c r="O42" s="16">
        <v>0</v>
      </c>
      <c r="P42" s="16">
        <v>0</v>
      </c>
      <c r="Q42" s="16">
        <v>0</v>
      </c>
      <c r="R42" s="16">
        <v>0</v>
      </c>
      <c r="S42" s="16">
        <v>2</v>
      </c>
      <c r="T42" s="16">
        <v>0</v>
      </c>
      <c r="U42" s="16">
        <v>0</v>
      </c>
      <c r="V42" s="16">
        <v>0</v>
      </c>
      <c r="W42" s="16">
        <v>0</v>
      </c>
      <c r="X42" s="16">
        <v>0</v>
      </c>
      <c r="Y42" s="16">
        <v>0</v>
      </c>
      <c r="Z42" s="16">
        <v>0</v>
      </c>
      <c r="AA42" s="16">
        <v>0</v>
      </c>
      <c r="AB42" s="16">
        <v>1</v>
      </c>
      <c r="AC42" s="16">
        <v>13</v>
      </c>
    </row>
    <row r="43" spans="1:32">
      <c r="A43" s="18" t="s">
        <v>81</v>
      </c>
      <c r="B43" s="15">
        <v>58.372362000000003</v>
      </c>
      <c r="C43" s="15">
        <v>-95.381152</v>
      </c>
      <c r="D43" s="14" t="s">
        <v>74</v>
      </c>
      <c r="E43" s="18"/>
      <c r="F43" s="18">
        <v>12</v>
      </c>
      <c r="G43" s="16">
        <v>4</v>
      </c>
      <c r="H43" s="16">
        <v>0</v>
      </c>
      <c r="I43" s="16">
        <v>0</v>
      </c>
      <c r="J43" s="16">
        <v>0</v>
      </c>
      <c r="K43" s="16">
        <v>0</v>
      </c>
      <c r="L43" s="16">
        <v>0</v>
      </c>
      <c r="M43" s="16">
        <v>0</v>
      </c>
      <c r="N43" s="16">
        <v>0</v>
      </c>
      <c r="O43" s="16">
        <v>0</v>
      </c>
      <c r="P43" s="16">
        <v>0</v>
      </c>
      <c r="Q43" s="16">
        <v>0</v>
      </c>
      <c r="R43" s="16">
        <v>0</v>
      </c>
      <c r="S43" s="16">
        <v>0</v>
      </c>
      <c r="T43" s="16">
        <v>0</v>
      </c>
      <c r="U43" s="16">
        <v>0</v>
      </c>
      <c r="V43" s="16">
        <v>0</v>
      </c>
      <c r="W43" s="16">
        <v>0</v>
      </c>
      <c r="X43" s="16">
        <v>0</v>
      </c>
      <c r="Y43" s="16">
        <v>0</v>
      </c>
      <c r="Z43" s="16">
        <v>0</v>
      </c>
      <c r="AA43" s="16">
        <v>0</v>
      </c>
      <c r="AB43" s="16">
        <v>0</v>
      </c>
      <c r="AC43" s="16">
        <v>16</v>
      </c>
    </row>
    <row r="44" spans="1:32">
      <c r="A44" s="18" t="s">
        <v>82</v>
      </c>
      <c r="B44" s="15">
        <v>57.996999000000002</v>
      </c>
      <c r="C44" s="15">
        <v>-94.813255999999996</v>
      </c>
      <c r="D44" s="14" t="s">
        <v>74</v>
      </c>
      <c r="E44" s="18"/>
      <c r="F44" s="18">
        <v>12</v>
      </c>
      <c r="G44" s="16">
        <v>2</v>
      </c>
      <c r="H44" s="16">
        <v>0</v>
      </c>
      <c r="I44" s="16">
        <v>0</v>
      </c>
      <c r="J44" s="16">
        <v>0</v>
      </c>
      <c r="K44" s="16">
        <v>0</v>
      </c>
      <c r="L44" s="16">
        <v>0</v>
      </c>
      <c r="M44" s="16">
        <v>0</v>
      </c>
      <c r="N44" s="16">
        <v>0</v>
      </c>
      <c r="O44" s="16">
        <v>0</v>
      </c>
      <c r="P44" s="16">
        <v>0</v>
      </c>
      <c r="Q44" s="16">
        <v>3</v>
      </c>
      <c r="R44" s="16">
        <v>0</v>
      </c>
      <c r="S44" s="16">
        <v>0</v>
      </c>
      <c r="T44" s="16">
        <v>0</v>
      </c>
      <c r="U44" s="16">
        <v>0</v>
      </c>
      <c r="V44" s="16">
        <v>0</v>
      </c>
      <c r="W44" s="16">
        <v>0</v>
      </c>
      <c r="X44" s="16">
        <v>0</v>
      </c>
      <c r="Y44" s="16">
        <v>0</v>
      </c>
      <c r="Z44" s="16">
        <v>0</v>
      </c>
      <c r="AA44" s="16">
        <v>0</v>
      </c>
      <c r="AB44" s="16">
        <v>0</v>
      </c>
      <c r="AC44" s="16">
        <v>17</v>
      </c>
    </row>
    <row r="45" spans="1:32">
      <c r="A45" s="18" t="s">
        <v>83</v>
      </c>
      <c r="B45" s="15">
        <v>58.518104000000001</v>
      </c>
      <c r="C45" s="15">
        <v>-94.879350000000002</v>
      </c>
      <c r="D45" s="18" t="s">
        <v>35</v>
      </c>
      <c r="E45" s="18"/>
      <c r="F45" s="18">
        <v>5</v>
      </c>
      <c r="G45" s="16">
        <v>4</v>
      </c>
      <c r="H45" s="16">
        <v>0</v>
      </c>
      <c r="I45" s="16">
        <v>0</v>
      </c>
      <c r="J45" s="16">
        <v>0</v>
      </c>
      <c r="K45" s="16">
        <v>0</v>
      </c>
      <c r="L45" s="16">
        <v>0</v>
      </c>
      <c r="M45" s="16">
        <v>0</v>
      </c>
      <c r="N45" s="16">
        <v>0</v>
      </c>
      <c r="O45" s="16">
        <v>0</v>
      </c>
      <c r="P45" s="16">
        <v>0</v>
      </c>
      <c r="Q45" s="16">
        <v>3</v>
      </c>
      <c r="R45" s="16">
        <v>0</v>
      </c>
      <c r="S45" s="16">
        <v>0</v>
      </c>
      <c r="T45" s="16">
        <v>0</v>
      </c>
      <c r="U45" s="16">
        <v>0</v>
      </c>
      <c r="V45" s="16">
        <v>0</v>
      </c>
      <c r="W45" s="16">
        <v>2</v>
      </c>
      <c r="X45" s="16">
        <v>0</v>
      </c>
      <c r="Y45" s="16">
        <v>0</v>
      </c>
      <c r="Z45" s="16">
        <v>0</v>
      </c>
      <c r="AA45" s="16">
        <v>0</v>
      </c>
      <c r="AB45" s="16">
        <v>0</v>
      </c>
      <c r="AC45" s="16">
        <v>14</v>
      </c>
    </row>
    <row r="46" spans="1:32">
      <c r="A46" s="18" t="s">
        <v>84</v>
      </c>
      <c r="B46" s="15">
        <v>58.430810999999999</v>
      </c>
      <c r="C46" s="15">
        <v>-95.301751999999993</v>
      </c>
      <c r="D46" s="18" t="s">
        <v>85</v>
      </c>
      <c r="E46" s="18"/>
      <c r="F46" s="18">
        <v>7</v>
      </c>
      <c r="G46" s="16">
        <v>1</v>
      </c>
      <c r="H46" s="16">
        <v>0</v>
      </c>
      <c r="I46" s="16">
        <v>0</v>
      </c>
      <c r="J46" s="16">
        <v>0</v>
      </c>
      <c r="K46" s="16">
        <v>0</v>
      </c>
      <c r="L46" s="16">
        <v>0</v>
      </c>
      <c r="M46" s="16">
        <v>1</v>
      </c>
      <c r="N46" s="16">
        <v>0</v>
      </c>
      <c r="O46" s="16">
        <v>0</v>
      </c>
      <c r="P46" s="16">
        <v>0</v>
      </c>
      <c r="Q46" s="16">
        <v>0</v>
      </c>
      <c r="R46" s="16">
        <v>0</v>
      </c>
      <c r="S46" s="16">
        <v>0</v>
      </c>
      <c r="T46" s="16">
        <v>0</v>
      </c>
      <c r="U46" s="16">
        <v>0</v>
      </c>
      <c r="V46" s="16">
        <v>0</v>
      </c>
      <c r="W46" s="16">
        <v>0</v>
      </c>
      <c r="X46" s="16">
        <v>0</v>
      </c>
      <c r="Y46" s="16">
        <v>0</v>
      </c>
      <c r="Z46" s="16">
        <v>0</v>
      </c>
      <c r="AA46" s="16">
        <v>0</v>
      </c>
      <c r="AB46" s="16">
        <v>0</v>
      </c>
      <c r="AC46" s="16">
        <v>9</v>
      </c>
    </row>
    <row r="47" spans="1:32">
      <c r="A47" s="18" t="s">
        <v>86</v>
      </c>
      <c r="B47" s="15">
        <v>58.430782000000001</v>
      </c>
      <c r="C47" s="15">
        <v>-95.301680000000005</v>
      </c>
      <c r="D47" s="18" t="s">
        <v>87</v>
      </c>
      <c r="E47" s="18"/>
      <c r="F47" s="18">
        <v>9</v>
      </c>
      <c r="G47" s="16">
        <v>5</v>
      </c>
      <c r="H47" s="16">
        <v>0</v>
      </c>
      <c r="I47" s="16">
        <v>0</v>
      </c>
      <c r="J47" s="16">
        <v>0</v>
      </c>
      <c r="K47" s="16">
        <v>0</v>
      </c>
      <c r="L47" s="16">
        <v>0</v>
      </c>
      <c r="M47" s="16">
        <v>0</v>
      </c>
      <c r="N47" s="16">
        <v>0</v>
      </c>
      <c r="O47" s="16">
        <v>0</v>
      </c>
      <c r="P47" s="16">
        <v>0</v>
      </c>
      <c r="Q47" s="16">
        <v>1</v>
      </c>
      <c r="R47" s="16">
        <v>0</v>
      </c>
      <c r="S47" s="16">
        <v>0</v>
      </c>
      <c r="T47" s="16">
        <v>0</v>
      </c>
      <c r="U47" s="16">
        <v>0</v>
      </c>
      <c r="V47" s="16">
        <v>0</v>
      </c>
      <c r="W47" s="16">
        <v>0</v>
      </c>
      <c r="X47" s="16">
        <v>0</v>
      </c>
      <c r="Y47" s="16">
        <v>0</v>
      </c>
      <c r="Z47" s="16">
        <v>0</v>
      </c>
      <c r="AA47" s="16">
        <v>0</v>
      </c>
      <c r="AB47" s="16">
        <v>0</v>
      </c>
      <c r="AC47" s="16">
        <v>15</v>
      </c>
    </row>
    <row r="48" spans="1:32">
      <c r="A48" s="18" t="s">
        <v>88</v>
      </c>
      <c r="B48" s="15">
        <v>58.282442000000003</v>
      </c>
      <c r="C48" s="15">
        <v>-95.651618999999997</v>
      </c>
      <c r="D48" s="18" t="s">
        <v>35</v>
      </c>
      <c r="E48" s="18"/>
      <c r="F48" s="18">
        <v>4</v>
      </c>
      <c r="G48" s="16">
        <v>3</v>
      </c>
      <c r="H48" s="16">
        <v>0</v>
      </c>
      <c r="I48" s="16">
        <v>0</v>
      </c>
      <c r="J48" s="16">
        <v>0</v>
      </c>
      <c r="K48" s="16">
        <v>0</v>
      </c>
      <c r="L48" s="16">
        <v>0</v>
      </c>
      <c r="M48" s="16">
        <v>0</v>
      </c>
      <c r="N48" s="16">
        <v>0</v>
      </c>
      <c r="O48" s="16">
        <v>0</v>
      </c>
      <c r="P48" s="16">
        <v>0</v>
      </c>
      <c r="Q48" s="16">
        <v>0</v>
      </c>
      <c r="R48" s="16">
        <v>0</v>
      </c>
      <c r="S48" s="16">
        <v>0</v>
      </c>
      <c r="T48" s="16">
        <v>0</v>
      </c>
      <c r="U48" s="16">
        <v>0</v>
      </c>
      <c r="V48" s="16">
        <v>0</v>
      </c>
      <c r="W48" s="16">
        <v>0</v>
      </c>
      <c r="X48" s="16">
        <v>0</v>
      </c>
      <c r="Y48" s="16">
        <v>0</v>
      </c>
      <c r="Z48" s="16">
        <v>0</v>
      </c>
      <c r="AA48" s="16">
        <v>0</v>
      </c>
      <c r="AB48" s="16">
        <v>0</v>
      </c>
      <c r="AC48" s="16">
        <v>7</v>
      </c>
    </row>
    <row r="49" spans="1:32" s="33" customFormat="1">
      <c r="A49" s="18" t="s">
        <v>89</v>
      </c>
      <c r="B49" s="15">
        <v>58.267138000000003</v>
      </c>
      <c r="C49" s="15">
        <v>-95.658157000000003</v>
      </c>
      <c r="D49" s="18" t="s">
        <v>35</v>
      </c>
      <c r="E49" s="18"/>
      <c r="F49" s="18">
        <v>4</v>
      </c>
      <c r="G49" s="16">
        <v>0</v>
      </c>
      <c r="H49" s="16">
        <v>0</v>
      </c>
      <c r="I49" s="16">
        <v>0</v>
      </c>
      <c r="J49" s="16">
        <v>0</v>
      </c>
      <c r="K49" s="16">
        <v>0</v>
      </c>
      <c r="L49" s="16">
        <v>0</v>
      </c>
      <c r="M49" s="16">
        <v>0</v>
      </c>
      <c r="N49" s="16">
        <v>0</v>
      </c>
      <c r="O49" s="16">
        <v>4</v>
      </c>
      <c r="P49" s="16">
        <v>0</v>
      </c>
      <c r="Q49" s="16">
        <v>1</v>
      </c>
      <c r="R49" s="16">
        <v>0</v>
      </c>
      <c r="S49" s="16">
        <v>0</v>
      </c>
      <c r="T49" s="16">
        <v>0</v>
      </c>
      <c r="U49" s="16">
        <v>0</v>
      </c>
      <c r="V49" s="16">
        <v>0</v>
      </c>
      <c r="W49" s="16">
        <v>1</v>
      </c>
      <c r="X49" s="16">
        <v>0</v>
      </c>
      <c r="Y49" s="16">
        <v>0</v>
      </c>
      <c r="Z49" s="16">
        <v>0</v>
      </c>
      <c r="AA49" s="16">
        <v>0</v>
      </c>
      <c r="AB49" s="16">
        <v>0</v>
      </c>
      <c r="AC49" s="16">
        <v>10</v>
      </c>
      <c r="AD49" s="31"/>
      <c r="AE49" s="31"/>
      <c r="AF49" s="31"/>
    </row>
    <row r="50" spans="1:32" s="33" customFormat="1">
      <c r="A50" s="18" t="s">
        <v>90</v>
      </c>
      <c r="B50" s="15">
        <v>58.455156000000002</v>
      </c>
      <c r="C50" s="15">
        <v>-95.726213999999999</v>
      </c>
      <c r="D50" s="18" t="s">
        <v>35</v>
      </c>
      <c r="E50" s="18"/>
      <c r="F50" s="18">
        <v>6</v>
      </c>
      <c r="G50" s="16">
        <v>0</v>
      </c>
      <c r="H50" s="16">
        <v>0</v>
      </c>
      <c r="I50" s="16">
        <v>0</v>
      </c>
      <c r="J50" s="16">
        <v>0</v>
      </c>
      <c r="K50" s="16">
        <v>0</v>
      </c>
      <c r="L50" s="16">
        <v>0</v>
      </c>
      <c r="M50" s="16">
        <v>0</v>
      </c>
      <c r="N50" s="16">
        <v>0</v>
      </c>
      <c r="O50" s="16">
        <v>0</v>
      </c>
      <c r="P50" s="16">
        <v>0</v>
      </c>
      <c r="Q50" s="16">
        <v>0</v>
      </c>
      <c r="R50" s="16">
        <v>0</v>
      </c>
      <c r="S50" s="16">
        <v>0</v>
      </c>
      <c r="T50" s="16">
        <v>0</v>
      </c>
      <c r="U50" s="16">
        <v>0</v>
      </c>
      <c r="V50" s="16">
        <v>0</v>
      </c>
      <c r="W50" s="16">
        <v>0</v>
      </c>
      <c r="X50" s="16">
        <v>0</v>
      </c>
      <c r="Y50" s="16">
        <v>0</v>
      </c>
      <c r="Z50" s="16">
        <v>0</v>
      </c>
      <c r="AA50" s="16">
        <v>0</v>
      </c>
      <c r="AB50" s="16">
        <v>0</v>
      </c>
      <c r="AC50" s="16">
        <v>6</v>
      </c>
      <c r="AD50" s="31"/>
      <c r="AE50" s="31"/>
      <c r="AF50" s="31"/>
    </row>
    <row r="51" spans="1:32" s="33" customFormat="1">
      <c r="A51" s="18" t="s">
        <v>91</v>
      </c>
      <c r="B51" s="15">
        <v>58.437334999999997</v>
      </c>
      <c r="C51" s="15">
        <v>-95.829472999999993</v>
      </c>
      <c r="D51" s="18" t="s">
        <v>35</v>
      </c>
      <c r="E51" s="18"/>
      <c r="F51" s="18">
        <v>14</v>
      </c>
      <c r="G51" s="16">
        <v>0</v>
      </c>
      <c r="H51" s="16">
        <v>0</v>
      </c>
      <c r="I51" s="16">
        <v>0</v>
      </c>
      <c r="J51" s="16">
        <v>0</v>
      </c>
      <c r="K51" s="16">
        <v>0</v>
      </c>
      <c r="L51" s="16">
        <v>0</v>
      </c>
      <c r="M51" s="16">
        <v>0</v>
      </c>
      <c r="N51" s="16">
        <v>0</v>
      </c>
      <c r="O51" s="16">
        <v>0</v>
      </c>
      <c r="P51" s="16">
        <v>1</v>
      </c>
      <c r="Q51" s="16">
        <v>0</v>
      </c>
      <c r="R51" s="16">
        <v>0</v>
      </c>
      <c r="S51" s="16">
        <v>0</v>
      </c>
      <c r="T51" s="16">
        <v>0</v>
      </c>
      <c r="U51" s="16">
        <v>0</v>
      </c>
      <c r="V51" s="16">
        <v>0</v>
      </c>
      <c r="W51" s="16">
        <v>1</v>
      </c>
      <c r="X51" s="16">
        <v>0</v>
      </c>
      <c r="Y51" s="16">
        <v>0</v>
      </c>
      <c r="Z51" s="16">
        <v>0</v>
      </c>
      <c r="AA51" s="16">
        <v>0</v>
      </c>
      <c r="AB51" s="16">
        <v>0</v>
      </c>
      <c r="AC51" s="16">
        <v>16</v>
      </c>
      <c r="AD51" s="31"/>
      <c r="AE51" s="31"/>
      <c r="AF51" s="31"/>
    </row>
    <row r="52" spans="1:32" s="33" customFormat="1">
      <c r="A52" s="18" t="s">
        <v>92</v>
      </c>
      <c r="B52" s="15">
        <v>58.345453999999997</v>
      </c>
      <c r="C52" s="15">
        <v>-96.477838000000006</v>
      </c>
      <c r="D52" s="18" t="s">
        <v>35</v>
      </c>
      <c r="E52" s="18"/>
      <c r="F52" s="18">
        <v>23</v>
      </c>
      <c r="G52" s="16">
        <v>0</v>
      </c>
      <c r="H52" s="16">
        <v>0</v>
      </c>
      <c r="I52" s="16">
        <v>0</v>
      </c>
      <c r="J52" s="16">
        <v>0</v>
      </c>
      <c r="K52" s="16">
        <v>1</v>
      </c>
      <c r="L52" s="16">
        <v>0</v>
      </c>
      <c r="M52" s="16">
        <v>0</v>
      </c>
      <c r="N52" s="16">
        <v>0</v>
      </c>
      <c r="O52" s="16">
        <v>0</v>
      </c>
      <c r="P52" s="16">
        <v>3</v>
      </c>
      <c r="Q52" s="16">
        <v>1</v>
      </c>
      <c r="R52" s="16">
        <v>0</v>
      </c>
      <c r="S52" s="16">
        <v>1</v>
      </c>
      <c r="T52" s="16">
        <v>0</v>
      </c>
      <c r="U52" s="16">
        <v>0</v>
      </c>
      <c r="V52" s="16">
        <v>0</v>
      </c>
      <c r="W52" s="16">
        <v>0</v>
      </c>
      <c r="X52" s="16">
        <v>0</v>
      </c>
      <c r="Y52" s="16">
        <v>0</v>
      </c>
      <c r="Z52" s="16">
        <v>0</v>
      </c>
      <c r="AA52" s="16">
        <v>0</v>
      </c>
      <c r="AB52" s="16">
        <v>0</v>
      </c>
      <c r="AC52" s="16">
        <v>29</v>
      </c>
      <c r="AD52" s="31"/>
      <c r="AE52" s="31"/>
      <c r="AF52" s="31"/>
    </row>
    <row r="53" spans="1:32" s="33" customFormat="1">
      <c r="A53" s="18" t="s">
        <v>93</v>
      </c>
      <c r="B53" s="15">
        <v>58.145673000000002</v>
      </c>
      <c r="C53" s="15">
        <v>-96.75</v>
      </c>
      <c r="D53" s="18" t="s">
        <v>35</v>
      </c>
      <c r="E53" s="18"/>
      <c r="F53" s="18">
        <v>14</v>
      </c>
      <c r="G53" s="16">
        <v>16</v>
      </c>
      <c r="H53" s="16">
        <v>0</v>
      </c>
      <c r="I53" s="16">
        <v>0</v>
      </c>
      <c r="J53" s="16">
        <v>0</v>
      </c>
      <c r="K53" s="16">
        <v>0</v>
      </c>
      <c r="L53" s="16">
        <v>0</v>
      </c>
      <c r="M53" s="16">
        <v>0</v>
      </c>
      <c r="N53" s="16">
        <v>0</v>
      </c>
      <c r="O53" s="16">
        <v>0</v>
      </c>
      <c r="P53" s="16">
        <v>0</v>
      </c>
      <c r="Q53" s="16">
        <v>8</v>
      </c>
      <c r="R53" s="16">
        <v>0</v>
      </c>
      <c r="S53" s="16">
        <v>2</v>
      </c>
      <c r="T53" s="16">
        <v>0</v>
      </c>
      <c r="U53" s="16">
        <v>0</v>
      </c>
      <c r="V53" s="16">
        <v>0</v>
      </c>
      <c r="W53" s="16">
        <v>2</v>
      </c>
      <c r="X53" s="16">
        <v>0</v>
      </c>
      <c r="Y53" s="16">
        <v>0</v>
      </c>
      <c r="Z53" s="16">
        <v>0</v>
      </c>
      <c r="AA53" s="16">
        <v>1</v>
      </c>
      <c r="AB53" s="16">
        <v>1</v>
      </c>
      <c r="AC53" s="16">
        <v>44</v>
      </c>
      <c r="AD53" s="31"/>
      <c r="AE53" s="31"/>
      <c r="AF53" s="31"/>
    </row>
    <row r="54" spans="1:32" s="33" customFormat="1">
      <c r="A54" s="18" t="s">
        <v>94</v>
      </c>
      <c r="B54" s="15">
        <v>58.240228999999999</v>
      </c>
      <c r="C54" s="15">
        <v>-96.275355000000005</v>
      </c>
      <c r="D54" s="18" t="s">
        <v>35</v>
      </c>
      <c r="E54" s="18"/>
      <c r="F54" s="18">
        <v>19</v>
      </c>
      <c r="G54" s="16">
        <v>7</v>
      </c>
      <c r="H54" s="16">
        <v>0</v>
      </c>
      <c r="I54" s="16">
        <v>0</v>
      </c>
      <c r="J54" s="16">
        <v>0</v>
      </c>
      <c r="K54" s="16">
        <v>0</v>
      </c>
      <c r="L54" s="16">
        <v>0</v>
      </c>
      <c r="M54" s="16">
        <v>0</v>
      </c>
      <c r="N54" s="16">
        <v>0</v>
      </c>
      <c r="O54" s="16">
        <v>0</v>
      </c>
      <c r="P54" s="16">
        <v>0</v>
      </c>
      <c r="Q54" s="16">
        <v>4</v>
      </c>
      <c r="R54" s="16">
        <v>0</v>
      </c>
      <c r="S54" s="16">
        <v>0</v>
      </c>
      <c r="T54" s="16">
        <v>0</v>
      </c>
      <c r="U54" s="16">
        <v>0</v>
      </c>
      <c r="V54" s="16">
        <v>0</v>
      </c>
      <c r="W54" s="16">
        <v>0</v>
      </c>
      <c r="X54" s="16">
        <v>0</v>
      </c>
      <c r="Y54" s="16">
        <v>0</v>
      </c>
      <c r="Z54" s="16">
        <v>0</v>
      </c>
      <c r="AA54" s="16">
        <v>0</v>
      </c>
      <c r="AB54" s="16">
        <v>0</v>
      </c>
      <c r="AC54" s="16">
        <v>30</v>
      </c>
      <c r="AD54" s="31"/>
      <c r="AE54" s="31"/>
      <c r="AF54" s="31"/>
    </row>
    <row r="55" spans="1:32" s="33" customFormat="1">
      <c r="A55" s="18" t="s">
        <v>95</v>
      </c>
      <c r="B55" s="15">
        <v>58.261378000000001</v>
      </c>
      <c r="C55" s="15">
        <v>-96.418878000000007</v>
      </c>
      <c r="D55" s="18" t="s">
        <v>35</v>
      </c>
      <c r="E55" s="18"/>
      <c r="F55" s="18">
        <v>21</v>
      </c>
      <c r="G55" s="16">
        <v>9</v>
      </c>
      <c r="H55" s="16">
        <v>0</v>
      </c>
      <c r="I55" s="16">
        <v>0</v>
      </c>
      <c r="J55" s="16">
        <v>0</v>
      </c>
      <c r="K55" s="16">
        <v>0</v>
      </c>
      <c r="L55" s="16">
        <v>1</v>
      </c>
      <c r="M55" s="16">
        <v>0</v>
      </c>
      <c r="N55" s="16">
        <v>0</v>
      </c>
      <c r="O55" s="16">
        <v>0</v>
      </c>
      <c r="P55" s="16">
        <v>1</v>
      </c>
      <c r="Q55" s="16">
        <v>0</v>
      </c>
      <c r="R55" s="16">
        <v>0</v>
      </c>
      <c r="S55" s="16">
        <v>1</v>
      </c>
      <c r="T55" s="16">
        <v>1</v>
      </c>
      <c r="U55" s="16">
        <v>0</v>
      </c>
      <c r="V55" s="16">
        <v>0</v>
      </c>
      <c r="W55" s="16">
        <v>0</v>
      </c>
      <c r="X55" s="16">
        <v>0</v>
      </c>
      <c r="Y55" s="16">
        <v>0</v>
      </c>
      <c r="Z55" s="16">
        <v>0</v>
      </c>
      <c r="AA55" s="16">
        <v>0</v>
      </c>
      <c r="AB55" s="16">
        <v>0</v>
      </c>
      <c r="AC55" s="16">
        <v>34</v>
      </c>
      <c r="AD55" s="31"/>
      <c r="AE55" s="31"/>
      <c r="AF55" s="31"/>
    </row>
    <row r="56" spans="1:32" s="33" customFormat="1">
      <c r="A56" s="18" t="s">
        <v>96</v>
      </c>
      <c r="B56" s="15">
        <v>58.240713</v>
      </c>
      <c r="C56" s="15">
        <v>-96.274054000000007</v>
      </c>
      <c r="D56" s="18" t="s">
        <v>35</v>
      </c>
      <c r="E56" s="18"/>
      <c r="F56" s="16">
        <v>16</v>
      </c>
      <c r="G56" s="16">
        <v>10</v>
      </c>
      <c r="H56" s="16">
        <v>0</v>
      </c>
      <c r="I56" s="16">
        <v>0</v>
      </c>
      <c r="J56" s="16">
        <v>0</v>
      </c>
      <c r="K56" s="16">
        <v>1</v>
      </c>
      <c r="L56" s="16">
        <v>2</v>
      </c>
      <c r="M56" s="16">
        <v>0</v>
      </c>
      <c r="N56" s="16">
        <v>0</v>
      </c>
      <c r="O56" s="16">
        <v>0</v>
      </c>
      <c r="P56" s="16">
        <v>0</v>
      </c>
      <c r="Q56" s="16">
        <v>3</v>
      </c>
      <c r="R56" s="16">
        <v>0</v>
      </c>
      <c r="S56" s="16">
        <v>0</v>
      </c>
      <c r="T56" s="16">
        <v>0</v>
      </c>
      <c r="U56" s="16">
        <v>0</v>
      </c>
      <c r="V56" s="16">
        <v>0</v>
      </c>
      <c r="W56" s="16">
        <v>0</v>
      </c>
      <c r="X56" s="16">
        <v>0</v>
      </c>
      <c r="Y56" s="16">
        <v>0</v>
      </c>
      <c r="Z56" s="16">
        <v>0</v>
      </c>
      <c r="AA56" s="16">
        <v>0</v>
      </c>
      <c r="AB56" s="16">
        <v>0</v>
      </c>
      <c r="AC56" s="16">
        <v>32</v>
      </c>
      <c r="AD56" s="31"/>
      <c r="AE56" s="31"/>
      <c r="AF56" s="31"/>
    </row>
    <row r="57" spans="1:32" s="33" customFormat="1">
      <c r="A57" s="18" t="s">
        <v>97</v>
      </c>
      <c r="B57" s="15">
        <v>58.370913999999999</v>
      </c>
      <c r="C57" s="15">
        <v>-96.635919000000001</v>
      </c>
      <c r="D57" s="18" t="s">
        <v>35</v>
      </c>
      <c r="E57" s="18"/>
      <c r="F57" s="16">
        <v>23</v>
      </c>
      <c r="G57" s="16">
        <v>1</v>
      </c>
      <c r="H57" s="16">
        <v>0</v>
      </c>
      <c r="I57" s="16">
        <v>0</v>
      </c>
      <c r="J57" s="16">
        <v>0</v>
      </c>
      <c r="K57" s="16">
        <v>1</v>
      </c>
      <c r="L57" s="16">
        <v>0</v>
      </c>
      <c r="M57" s="16">
        <v>0</v>
      </c>
      <c r="N57" s="16">
        <v>0</v>
      </c>
      <c r="O57" s="16">
        <v>0</v>
      </c>
      <c r="P57" s="16">
        <v>0</v>
      </c>
      <c r="Q57" s="16">
        <v>3</v>
      </c>
      <c r="R57" s="16">
        <v>0</v>
      </c>
      <c r="S57" s="16">
        <v>0</v>
      </c>
      <c r="T57" s="16">
        <v>0</v>
      </c>
      <c r="U57" s="16">
        <v>0</v>
      </c>
      <c r="V57" s="16">
        <v>0</v>
      </c>
      <c r="W57" s="16">
        <v>0</v>
      </c>
      <c r="X57" s="16">
        <v>0</v>
      </c>
      <c r="Y57" s="16">
        <v>0</v>
      </c>
      <c r="Z57" s="16">
        <v>0</v>
      </c>
      <c r="AA57" s="16">
        <v>0</v>
      </c>
      <c r="AB57" s="16">
        <v>0</v>
      </c>
      <c r="AC57" s="16">
        <v>28</v>
      </c>
      <c r="AD57" s="31"/>
      <c r="AE57" s="31"/>
      <c r="AF57" s="31"/>
    </row>
    <row r="58" spans="1:32" s="33" customFormat="1">
      <c r="A58" s="18" t="s">
        <v>98</v>
      </c>
      <c r="B58" s="15">
        <v>58.177263000000004</v>
      </c>
      <c r="C58" s="15">
        <v>-96.771854000000005</v>
      </c>
      <c r="D58" s="18" t="s">
        <v>35</v>
      </c>
      <c r="E58" s="18"/>
      <c r="F58" s="18">
        <v>11</v>
      </c>
      <c r="G58" s="16">
        <v>17</v>
      </c>
      <c r="H58" s="16">
        <v>0</v>
      </c>
      <c r="I58" s="16">
        <v>0</v>
      </c>
      <c r="J58" s="16">
        <v>0</v>
      </c>
      <c r="K58" s="16">
        <v>0</v>
      </c>
      <c r="L58" s="16">
        <v>0</v>
      </c>
      <c r="M58" s="16">
        <v>0</v>
      </c>
      <c r="N58" s="16">
        <v>0</v>
      </c>
      <c r="O58" s="16">
        <v>0</v>
      </c>
      <c r="P58" s="16">
        <v>0</v>
      </c>
      <c r="Q58" s="16">
        <v>5</v>
      </c>
      <c r="R58" s="16">
        <v>0</v>
      </c>
      <c r="S58" s="16">
        <v>1</v>
      </c>
      <c r="T58" s="16">
        <v>0</v>
      </c>
      <c r="U58" s="16">
        <v>0</v>
      </c>
      <c r="V58" s="16">
        <v>0</v>
      </c>
      <c r="W58" s="16">
        <v>0</v>
      </c>
      <c r="X58" s="16">
        <v>0</v>
      </c>
      <c r="Y58" s="16">
        <v>0</v>
      </c>
      <c r="Z58" s="16">
        <v>0</v>
      </c>
      <c r="AA58" s="16">
        <v>0</v>
      </c>
      <c r="AB58" s="16">
        <v>0</v>
      </c>
      <c r="AC58" s="16">
        <v>34</v>
      </c>
      <c r="AD58" s="31"/>
      <c r="AE58" s="31"/>
      <c r="AF58" s="31"/>
    </row>
    <row r="59" spans="1:32" s="33" customFormat="1">
      <c r="A59" s="18" t="s">
        <v>99</v>
      </c>
      <c r="B59" s="15">
        <v>58.485422999999997</v>
      </c>
      <c r="C59" s="15">
        <v>-96.244552999999996</v>
      </c>
      <c r="D59" s="18" t="s">
        <v>35</v>
      </c>
      <c r="E59" s="18"/>
      <c r="F59" s="18">
        <v>7</v>
      </c>
      <c r="G59" s="16">
        <v>0</v>
      </c>
      <c r="H59" s="16">
        <v>0</v>
      </c>
      <c r="I59" s="16">
        <v>0</v>
      </c>
      <c r="J59" s="16">
        <v>0</v>
      </c>
      <c r="K59" s="16">
        <v>0</v>
      </c>
      <c r="L59" s="16">
        <v>0</v>
      </c>
      <c r="M59" s="16">
        <v>0</v>
      </c>
      <c r="N59" s="16">
        <v>0</v>
      </c>
      <c r="O59" s="16">
        <v>0</v>
      </c>
      <c r="P59" s="16">
        <v>0</v>
      </c>
      <c r="Q59" s="16">
        <v>0</v>
      </c>
      <c r="R59" s="16">
        <v>0</v>
      </c>
      <c r="S59" s="16">
        <v>0</v>
      </c>
      <c r="T59" s="16">
        <v>0</v>
      </c>
      <c r="U59" s="16">
        <v>0</v>
      </c>
      <c r="V59" s="16">
        <v>0</v>
      </c>
      <c r="W59" s="16">
        <v>0</v>
      </c>
      <c r="X59" s="16">
        <v>0</v>
      </c>
      <c r="Y59" s="16">
        <v>0</v>
      </c>
      <c r="Z59" s="16">
        <v>0</v>
      </c>
      <c r="AA59" s="16">
        <v>0</v>
      </c>
      <c r="AB59" s="16">
        <v>0</v>
      </c>
      <c r="AC59" s="16">
        <v>7</v>
      </c>
      <c r="AD59" s="31"/>
      <c r="AE59" s="31"/>
      <c r="AF59" s="31"/>
    </row>
    <row r="60" spans="1:32" s="33" customFormat="1">
      <c r="A60" s="18" t="s">
        <v>100</v>
      </c>
      <c r="B60" s="15">
        <v>58.534218000000003</v>
      </c>
      <c r="C60" s="15">
        <v>-96.436756000000003</v>
      </c>
      <c r="D60" s="18" t="s">
        <v>35</v>
      </c>
      <c r="E60" s="18"/>
      <c r="F60" s="18">
        <v>16</v>
      </c>
      <c r="G60" s="16">
        <v>1</v>
      </c>
      <c r="H60" s="16">
        <v>0</v>
      </c>
      <c r="I60" s="16">
        <v>0</v>
      </c>
      <c r="J60" s="16">
        <v>0</v>
      </c>
      <c r="K60" s="16">
        <v>0</v>
      </c>
      <c r="L60" s="16">
        <v>0</v>
      </c>
      <c r="M60" s="16">
        <v>1</v>
      </c>
      <c r="N60" s="16">
        <v>0</v>
      </c>
      <c r="O60" s="16">
        <v>0</v>
      </c>
      <c r="P60" s="16">
        <v>3</v>
      </c>
      <c r="Q60" s="16">
        <v>0</v>
      </c>
      <c r="R60" s="16">
        <v>0</v>
      </c>
      <c r="S60" s="16">
        <v>1</v>
      </c>
      <c r="T60" s="16">
        <v>0</v>
      </c>
      <c r="U60" s="16">
        <v>0</v>
      </c>
      <c r="V60" s="16">
        <v>0</v>
      </c>
      <c r="W60" s="16">
        <v>0</v>
      </c>
      <c r="X60" s="16">
        <v>0</v>
      </c>
      <c r="Y60" s="16">
        <v>0</v>
      </c>
      <c r="Z60" s="16">
        <v>0</v>
      </c>
      <c r="AA60" s="16">
        <v>0</v>
      </c>
      <c r="AB60" s="16">
        <v>0</v>
      </c>
      <c r="AC60" s="16">
        <v>22</v>
      </c>
      <c r="AD60" s="31"/>
      <c r="AE60" s="31"/>
      <c r="AF60" s="31"/>
    </row>
    <row r="61" spans="1:32" s="33" customFormat="1">
      <c r="A61" s="18" t="s">
        <v>101</v>
      </c>
      <c r="B61" s="15">
        <v>58.265715</v>
      </c>
      <c r="C61" s="15">
        <v>-96.504520999999997</v>
      </c>
      <c r="D61" s="18" t="s">
        <v>102</v>
      </c>
      <c r="E61" s="18"/>
      <c r="F61" s="18">
        <v>32</v>
      </c>
      <c r="G61" s="16">
        <v>5</v>
      </c>
      <c r="H61" s="16">
        <v>0</v>
      </c>
      <c r="I61" s="16">
        <v>0</v>
      </c>
      <c r="J61" s="16">
        <v>0</v>
      </c>
      <c r="K61" s="16">
        <v>0</v>
      </c>
      <c r="L61" s="16">
        <v>0</v>
      </c>
      <c r="M61" s="16">
        <v>0</v>
      </c>
      <c r="N61" s="16">
        <v>0</v>
      </c>
      <c r="O61" s="16">
        <v>0</v>
      </c>
      <c r="P61" s="16">
        <v>3</v>
      </c>
      <c r="Q61" s="16">
        <v>3</v>
      </c>
      <c r="R61" s="16">
        <v>0</v>
      </c>
      <c r="S61" s="16">
        <v>2</v>
      </c>
      <c r="T61" s="16">
        <v>0</v>
      </c>
      <c r="U61" s="16">
        <v>0</v>
      </c>
      <c r="V61" s="16">
        <v>0</v>
      </c>
      <c r="W61" s="16">
        <v>0</v>
      </c>
      <c r="X61" s="16">
        <v>0</v>
      </c>
      <c r="Y61" s="16">
        <v>0</v>
      </c>
      <c r="Z61" s="16">
        <v>0</v>
      </c>
      <c r="AA61" s="16">
        <v>0</v>
      </c>
      <c r="AB61" s="16">
        <v>0</v>
      </c>
      <c r="AC61" s="16">
        <v>45</v>
      </c>
      <c r="AD61" s="31"/>
      <c r="AE61" s="31"/>
      <c r="AF61" s="31"/>
    </row>
    <row r="62" spans="1:32" s="33" customFormat="1">
      <c r="A62" s="18" t="s">
        <v>103</v>
      </c>
      <c r="B62" s="15">
        <v>58.213439999999999</v>
      </c>
      <c r="C62" s="15">
        <v>-96.421480000000003</v>
      </c>
      <c r="D62" s="18" t="s">
        <v>35</v>
      </c>
      <c r="E62" s="18"/>
      <c r="F62" s="18">
        <v>79</v>
      </c>
      <c r="G62" s="16">
        <v>2</v>
      </c>
      <c r="H62" s="16">
        <v>0</v>
      </c>
      <c r="I62" s="16">
        <v>0</v>
      </c>
      <c r="J62" s="16">
        <v>0</v>
      </c>
      <c r="K62" s="16">
        <v>0</v>
      </c>
      <c r="L62" s="16">
        <v>0</v>
      </c>
      <c r="M62" s="16">
        <v>3</v>
      </c>
      <c r="N62" s="16">
        <v>0</v>
      </c>
      <c r="O62" s="16">
        <v>0</v>
      </c>
      <c r="P62" s="16">
        <v>0</v>
      </c>
      <c r="Q62" s="16">
        <v>7</v>
      </c>
      <c r="R62" s="16">
        <v>0</v>
      </c>
      <c r="S62" s="16">
        <v>6</v>
      </c>
      <c r="T62" s="16">
        <v>0</v>
      </c>
      <c r="U62" s="16">
        <v>0</v>
      </c>
      <c r="V62" s="16">
        <v>0</v>
      </c>
      <c r="W62" s="16">
        <v>4</v>
      </c>
      <c r="X62" s="16">
        <v>0</v>
      </c>
      <c r="Y62" s="16">
        <v>0</v>
      </c>
      <c r="Z62" s="16">
        <v>0</v>
      </c>
      <c r="AA62" s="16">
        <v>0</v>
      </c>
      <c r="AB62" s="16">
        <v>0</v>
      </c>
      <c r="AC62" s="16">
        <v>101</v>
      </c>
      <c r="AD62" s="31"/>
      <c r="AE62" s="31"/>
      <c r="AF62" s="31"/>
    </row>
    <row r="63" spans="1:32" s="33" customFormat="1">
      <c r="A63" s="18" t="s">
        <v>104</v>
      </c>
      <c r="B63" s="15">
        <v>58.172494</v>
      </c>
      <c r="C63" s="15">
        <v>-96.573678999999998</v>
      </c>
      <c r="D63" s="18" t="s">
        <v>35</v>
      </c>
      <c r="E63" s="18"/>
      <c r="F63" s="18">
        <v>6</v>
      </c>
      <c r="G63" s="16">
        <v>5</v>
      </c>
      <c r="H63" s="16">
        <v>0</v>
      </c>
      <c r="I63" s="16">
        <v>0</v>
      </c>
      <c r="J63" s="16">
        <v>0</v>
      </c>
      <c r="K63" s="16">
        <v>0</v>
      </c>
      <c r="L63" s="16">
        <v>0</v>
      </c>
      <c r="M63" s="16">
        <v>1</v>
      </c>
      <c r="N63" s="16">
        <v>0</v>
      </c>
      <c r="O63" s="16">
        <v>0</v>
      </c>
      <c r="P63" s="16">
        <v>1</v>
      </c>
      <c r="Q63" s="16">
        <v>0</v>
      </c>
      <c r="R63" s="16">
        <v>0</v>
      </c>
      <c r="S63" s="16">
        <v>1</v>
      </c>
      <c r="T63" s="16">
        <v>0</v>
      </c>
      <c r="U63" s="16">
        <v>0</v>
      </c>
      <c r="V63" s="16">
        <v>0</v>
      </c>
      <c r="W63" s="16">
        <v>1</v>
      </c>
      <c r="X63" s="16">
        <v>0</v>
      </c>
      <c r="Y63" s="16">
        <v>0</v>
      </c>
      <c r="Z63" s="16">
        <v>0</v>
      </c>
      <c r="AA63" s="16">
        <v>0</v>
      </c>
      <c r="AB63" s="16">
        <v>0</v>
      </c>
      <c r="AC63" s="16">
        <v>15</v>
      </c>
      <c r="AD63" s="31"/>
      <c r="AE63" s="31"/>
      <c r="AF63" s="31"/>
    </row>
    <row r="64" spans="1:32" s="33" customFormat="1">
      <c r="A64" s="18" t="s">
        <v>105</v>
      </c>
      <c r="B64" s="15">
        <v>58.125808999999997</v>
      </c>
      <c r="C64" s="15">
        <v>-96.478295000000003</v>
      </c>
      <c r="D64" s="18" t="s">
        <v>35</v>
      </c>
      <c r="E64" s="18"/>
      <c r="F64" s="18">
        <v>36</v>
      </c>
      <c r="G64" s="16">
        <v>27</v>
      </c>
      <c r="H64" s="16">
        <v>0</v>
      </c>
      <c r="I64" s="16">
        <v>0</v>
      </c>
      <c r="J64" s="16">
        <v>0</v>
      </c>
      <c r="K64" s="16">
        <v>1</v>
      </c>
      <c r="L64" s="16">
        <v>0</v>
      </c>
      <c r="M64" s="16">
        <v>4</v>
      </c>
      <c r="N64" s="16">
        <v>0</v>
      </c>
      <c r="O64" s="16">
        <v>0</v>
      </c>
      <c r="P64" s="16">
        <v>3</v>
      </c>
      <c r="Q64" s="16">
        <v>3</v>
      </c>
      <c r="R64" s="16">
        <v>0</v>
      </c>
      <c r="S64" s="16">
        <v>8</v>
      </c>
      <c r="T64" s="16">
        <v>0</v>
      </c>
      <c r="U64" s="16">
        <v>0</v>
      </c>
      <c r="V64" s="16">
        <v>0</v>
      </c>
      <c r="W64" s="16">
        <v>0</v>
      </c>
      <c r="X64" s="16">
        <v>0</v>
      </c>
      <c r="Y64" s="16">
        <v>0</v>
      </c>
      <c r="Z64" s="16">
        <v>0</v>
      </c>
      <c r="AA64" s="16">
        <v>0</v>
      </c>
      <c r="AB64" s="16">
        <v>1</v>
      </c>
      <c r="AC64" s="16">
        <v>83</v>
      </c>
      <c r="AD64" s="31"/>
      <c r="AE64" s="31"/>
      <c r="AF64" s="31"/>
    </row>
    <row r="65" spans="1:32" s="33" customFormat="1">
      <c r="A65" s="18" t="s">
        <v>106</v>
      </c>
      <c r="B65" s="15">
        <v>58.241799999999998</v>
      </c>
      <c r="C65" s="15">
        <v>-95.354656000000006</v>
      </c>
      <c r="D65" s="18" t="s">
        <v>35</v>
      </c>
      <c r="E65" s="18"/>
      <c r="F65" s="18">
        <v>2</v>
      </c>
      <c r="G65" s="16">
        <v>3</v>
      </c>
      <c r="H65" s="16">
        <v>0</v>
      </c>
      <c r="I65" s="16">
        <v>0</v>
      </c>
      <c r="J65" s="16">
        <v>0</v>
      </c>
      <c r="K65" s="16">
        <v>0</v>
      </c>
      <c r="L65" s="16">
        <v>0</v>
      </c>
      <c r="M65" s="16">
        <v>0</v>
      </c>
      <c r="N65" s="16">
        <v>0</v>
      </c>
      <c r="O65" s="16">
        <v>0</v>
      </c>
      <c r="P65" s="16">
        <v>0</v>
      </c>
      <c r="Q65" s="16">
        <v>1</v>
      </c>
      <c r="R65" s="16">
        <v>0</v>
      </c>
      <c r="S65" s="16">
        <v>0</v>
      </c>
      <c r="T65" s="16">
        <v>0</v>
      </c>
      <c r="U65" s="16">
        <v>0</v>
      </c>
      <c r="V65" s="16">
        <v>0</v>
      </c>
      <c r="W65" s="16">
        <v>0</v>
      </c>
      <c r="X65" s="16">
        <v>0</v>
      </c>
      <c r="Y65" s="16">
        <v>0</v>
      </c>
      <c r="Z65" s="16">
        <v>0</v>
      </c>
      <c r="AA65" s="16">
        <v>0</v>
      </c>
      <c r="AB65" s="16">
        <v>0</v>
      </c>
      <c r="AC65" s="16">
        <v>6</v>
      </c>
      <c r="AD65" s="31"/>
      <c r="AE65" s="31"/>
      <c r="AF65" s="31"/>
    </row>
    <row r="66" spans="1:32" s="33" customFormat="1">
      <c r="A66" s="18" t="s">
        <v>107</v>
      </c>
      <c r="B66" s="15">
        <v>58.154564000000001</v>
      </c>
      <c r="C66" s="15">
        <v>-96.117418000000001</v>
      </c>
      <c r="D66" s="18" t="s">
        <v>35</v>
      </c>
      <c r="E66" s="18"/>
      <c r="F66" s="18">
        <v>16</v>
      </c>
      <c r="G66" s="16">
        <v>20</v>
      </c>
      <c r="H66" s="16">
        <v>0</v>
      </c>
      <c r="I66" s="16">
        <v>0</v>
      </c>
      <c r="J66" s="16">
        <v>0</v>
      </c>
      <c r="K66" s="16">
        <v>0</v>
      </c>
      <c r="L66" s="16">
        <v>0</v>
      </c>
      <c r="M66" s="16">
        <v>0</v>
      </c>
      <c r="N66" s="16">
        <v>0</v>
      </c>
      <c r="O66" s="16">
        <v>0</v>
      </c>
      <c r="P66" s="16">
        <v>0</v>
      </c>
      <c r="Q66" s="16">
        <v>4</v>
      </c>
      <c r="R66" s="16">
        <v>0</v>
      </c>
      <c r="S66" s="16">
        <v>0</v>
      </c>
      <c r="T66" s="16">
        <v>0</v>
      </c>
      <c r="U66" s="16">
        <v>0</v>
      </c>
      <c r="V66" s="16">
        <v>0</v>
      </c>
      <c r="W66" s="16">
        <v>0</v>
      </c>
      <c r="X66" s="16">
        <v>0</v>
      </c>
      <c r="Y66" s="16">
        <v>0</v>
      </c>
      <c r="Z66" s="16">
        <v>0</v>
      </c>
      <c r="AA66" s="16">
        <v>0</v>
      </c>
      <c r="AB66" s="16">
        <v>0</v>
      </c>
      <c r="AC66" s="16">
        <v>40</v>
      </c>
      <c r="AD66" s="31"/>
      <c r="AE66" s="31"/>
      <c r="AF66" s="31"/>
    </row>
    <row r="67" spans="1:32" s="33" customFormat="1">
      <c r="A67" s="18" t="s">
        <v>108</v>
      </c>
      <c r="B67" s="15">
        <v>58.123826000000001</v>
      </c>
      <c r="C67" s="15">
        <v>-96.378206000000006</v>
      </c>
      <c r="D67" s="18" t="s">
        <v>109</v>
      </c>
      <c r="E67" s="18"/>
      <c r="F67" s="18">
        <v>9</v>
      </c>
      <c r="G67" s="16">
        <v>8</v>
      </c>
      <c r="H67" s="16">
        <v>0</v>
      </c>
      <c r="I67" s="16">
        <v>0</v>
      </c>
      <c r="J67" s="16">
        <v>0</v>
      </c>
      <c r="K67" s="16">
        <v>0</v>
      </c>
      <c r="L67" s="16">
        <v>0</v>
      </c>
      <c r="M67" s="16">
        <v>0</v>
      </c>
      <c r="N67" s="16">
        <v>0</v>
      </c>
      <c r="O67" s="16">
        <v>0</v>
      </c>
      <c r="P67" s="16">
        <v>0</v>
      </c>
      <c r="Q67" s="16">
        <v>4</v>
      </c>
      <c r="R67" s="16">
        <v>0</v>
      </c>
      <c r="S67" s="16">
        <v>0</v>
      </c>
      <c r="T67" s="16">
        <v>0</v>
      </c>
      <c r="U67" s="16">
        <v>0</v>
      </c>
      <c r="V67" s="16">
        <v>0</v>
      </c>
      <c r="W67" s="16">
        <v>2</v>
      </c>
      <c r="X67" s="16">
        <v>0</v>
      </c>
      <c r="Y67" s="16">
        <v>0</v>
      </c>
      <c r="Z67" s="16">
        <v>0</v>
      </c>
      <c r="AA67" s="16">
        <v>0</v>
      </c>
      <c r="AB67" s="16">
        <v>0</v>
      </c>
      <c r="AC67" s="16">
        <v>23</v>
      </c>
      <c r="AD67" s="31"/>
      <c r="AE67" s="31"/>
      <c r="AF67" s="31"/>
    </row>
    <row r="68" spans="1:32" s="33" customFormat="1">
      <c r="A68" s="18" t="s">
        <v>110</v>
      </c>
      <c r="B68" s="15">
        <v>58.287081999999998</v>
      </c>
      <c r="C68" s="15">
        <v>-96.639077</v>
      </c>
      <c r="D68" s="18" t="s">
        <v>35</v>
      </c>
      <c r="E68" s="18"/>
      <c r="F68" s="18">
        <f>35+16</f>
        <v>51</v>
      </c>
      <c r="G68" s="16">
        <v>11</v>
      </c>
      <c r="H68" s="16">
        <v>0</v>
      </c>
      <c r="I68" s="16">
        <v>0</v>
      </c>
      <c r="J68" s="16">
        <v>0</v>
      </c>
      <c r="K68" s="16">
        <v>1</v>
      </c>
      <c r="L68" s="16">
        <v>0</v>
      </c>
      <c r="M68" s="16">
        <v>0</v>
      </c>
      <c r="N68" s="16">
        <v>0</v>
      </c>
      <c r="O68" s="16">
        <v>0</v>
      </c>
      <c r="P68" s="16">
        <v>1</v>
      </c>
      <c r="Q68" s="16">
        <v>7</v>
      </c>
      <c r="R68" s="16">
        <v>0</v>
      </c>
      <c r="S68" s="16">
        <v>4</v>
      </c>
      <c r="T68" s="16">
        <v>0</v>
      </c>
      <c r="U68" s="16">
        <v>0</v>
      </c>
      <c r="V68" s="16">
        <v>0</v>
      </c>
      <c r="W68" s="16">
        <v>0</v>
      </c>
      <c r="X68" s="16">
        <v>0</v>
      </c>
      <c r="Y68" s="16">
        <v>0</v>
      </c>
      <c r="Z68" s="16">
        <v>0</v>
      </c>
      <c r="AA68" s="16">
        <v>0</v>
      </c>
      <c r="AB68" s="16">
        <v>0</v>
      </c>
      <c r="AC68" s="16">
        <v>75</v>
      </c>
      <c r="AD68" s="31"/>
      <c r="AE68" s="31"/>
      <c r="AF68" s="31"/>
    </row>
    <row r="69" spans="1:32" s="33" customFormat="1">
      <c r="A69" s="18" t="s">
        <v>111</v>
      </c>
      <c r="B69" s="15">
        <v>58.330692999999997</v>
      </c>
      <c r="C69" s="15">
        <v>-95.945497000000003</v>
      </c>
      <c r="D69" s="18" t="s">
        <v>35</v>
      </c>
      <c r="E69" s="18"/>
      <c r="F69" s="18">
        <v>4</v>
      </c>
      <c r="G69" s="16">
        <v>7</v>
      </c>
      <c r="H69" s="16">
        <v>0</v>
      </c>
      <c r="I69" s="16">
        <v>0</v>
      </c>
      <c r="J69" s="16">
        <v>0</v>
      </c>
      <c r="K69" s="16">
        <v>0</v>
      </c>
      <c r="L69" s="16">
        <v>0</v>
      </c>
      <c r="M69" s="16">
        <v>0</v>
      </c>
      <c r="N69" s="16">
        <v>0</v>
      </c>
      <c r="O69" s="16">
        <v>0</v>
      </c>
      <c r="P69" s="16">
        <v>0</v>
      </c>
      <c r="Q69" s="16">
        <v>2</v>
      </c>
      <c r="R69" s="16">
        <v>0</v>
      </c>
      <c r="S69" s="16">
        <v>0</v>
      </c>
      <c r="T69" s="16">
        <v>0</v>
      </c>
      <c r="U69" s="16">
        <v>0</v>
      </c>
      <c r="V69" s="16">
        <v>0</v>
      </c>
      <c r="W69" s="16">
        <v>0</v>
      </c>
      <c r="X69" s="16">
        <v>1</v>
      </c>
      <c r="Y69" s="16">
        <v>0</v>
      </c>
      <c r="Z69" s="16">
        <v>0</v>
      </c>
      <c r="AA69" s="16">
        <v>1</v>
      </c>
      <c r="AB69" s="16">
        <v>0</v>
      </c>
      <c r="AC69" s="16">
        <v>15</v>
      </c>
      <c r="AD69" s="31"/>
      <c r="AE69" s="31"/>
      <c r="AF69" s="31"/>
    </row>
    <row r="70" spans="1:32" s="33" customFormat="1">
      <c r="A70" s="18" t="s">
        <v>112</v>
      </c>
      <c r="B70" s="15">
        <v>58.215955000000001</v>
      </c>
      <c r="C70" s="15">
        <v>-95.970642999999995</v>
      </c>
      <c r="D70" s="18" t="s">
        <v>35</v>
      </c>
      <c r="E70" s="18"/>
      <c r="F70" s="18">
        <v>13</v>
      </c>
      <c r="G70" s="16">
        <v>10</v>
      </c>
      <c r="H70" s="16">
        <v>0</v>
      </c>
      <c r="I70" s="16">
        <v>0</v>
      </c>
      <c r="J70" s="16">
        <v>0</v>
      </c>
      <c r="K70" s="16">
        <v>0</v>
      </c>
      <c r="L70" s="16">
        <v>0</v>
      </c>
      <c r="M70" s="16">
        <v>0</v>
      </c>
      <c r="N70" s="16">
        <v>0</v>
      </c>
      <c r="O70" s="16">
        <v>0</v>
      </c>
      <c r="P70" s="16">
        <v>2</v>
      </c>
      <c r="Q70" s="16">
        <v>2</v>
      </c>
      <c r="R70" s="16">
        <v>0</v>
      </c>
      <c r="S70" s="16">
        <v>0</v>
      </c>
      <c r="T70" s="16">
        <v>0</v>
      </c>
      <c r="U70" s="16">
        <v>0</v>
      </c>
      <c r="V70" s="16">
        <v>0</v>
      </c>
      <c r="W70" s="16">
        <v>0</v>
      </c>
      <c r="X70" s="16">
        <v>0</v>
      </c>
      <c r="Y70" s="16">
        <v>0</v>
      </c>
      <c r="Z70" s="16">
        <v>0</v>
      </c>
      <c r="AA70" s="16">
        <v>0</v>
      </c>
      <c r="AB70" s="16">
        <v>0</v>
      </c>
      <c r="AC70" s="16">
        <v>27</v>
      </c>
      <c r="AD70" s="31"/>
      <c r="AE70" s="31"/>
      <c r="AF70" s="31"/>
    </row>
    <row r="71" spans="1:32" s="33" customFormat="1">
      <c r="A71" s="18" t="s">
        <v>113</v>
      </c>
      <c r="B71" s="15">
        <v>58.452576999999998</v>
      </c>
      <c r="C71" s="15">
        <v>-96.069091999999998</v>
      </c>
      <c r="D71" s="18" t="s">
        <v>35</v>
      </c>
      <c r="E71" s="18"/>
      <c r="F71" s="18">
        <v>42</v>
      </c>
      <c r="G71" s="16">
        <v>0</v>
      </c>
      <c r="H71" s="16">
        <v>0</v>
      </c>
      <c r="I71" s="16">
        <v>0</v>
      </c>
      <c r="J71" s="16">
        <v>0</v>
      </c>
      <c r="K71" s="16">
        <v>0</v>
      </c>
      <c r="L71" s="16">
        <v>4</v>
      </c>
      <c r="M71" s="16">
        <v>0</v>
      </c>
      <c r="N71" s="16">
        <v>0</v>
      </c>
      <c r="O71" s="16">
        <v>0</v>
      </c>
      <c r="P71" s="16">
        <v>2</v>
      </c>
      <c r="Q71" s="16">
        <v>0</v>
      </c>
      <c r="R71" s="16">
        <v>0</v>
      </c>
      <c r="S71" s="16">
        <v>4</v>
      </c>
      <c r="T71" s="16">
        <v>0</v>
      </c>
      <c r="U71" s="16">
        <v>1</v>
      </c>
      <c r="V71" s="16">
        <v>0</v>
      </c>
      <c r="W71" s="16">
        <v>1</v>
      </c>
      <c r="X71" s="16">
        <v>0</v>
      </c>
      <c r="Y71" s="16">
        <v>0</v>
      </c>
      <c r="Z71" s="16">
        <v>0</v>
      </c>
      <c r="AA71" s="16">
        <v>0</v>
      </c>
      <c r="AB71" s="16">
        <v>0</v>
      </c>
      <c r="AC71" s="16">
        <v>54</v>
      </c>
      <c r="AD71" s="31"/>
      <c r="AE71" s="31"/>
      <c r="AF71" s="31"/>
    </row>
    <row r="72" spans="1:32" s="33" customFormat="1">
      <c r="A72" s="18" t="s">
        <v>114</v>
      </c>
      <c r="B72" s="15">
        <v>58.546672000000001</v>
      </c>
      <c r="C72" s="15">
        <v>-95.544345000000007</v>
      </c>
      <c r="D72" s="18" t="s">
        <v>35</v>
      </c>
      <c r="E72" s="18"/>
      <c r="F72" s="18">
        <v>11</v>
      </c>
      <c r="G72" s="16">
        <v>13</v>
      </c>
      <c r="H72" s="16">
        <v>0</v>
      </c>
      <c r="I72" s="16">
        <v>0</v>
      </c>
      <c r="J72" s="16">
        <v>0</v>
      </c>
      <c r="K72" s="16">
        <v>0</v>
      </c>
      <c r="L72" s="16">
        <v>0</v>
      </c>
      <c r="M72" s="16">
        <v>0</v>
      </c>
      <c r="N72" s="16">
        <v>0</v>
      </c>
      <c r="O72" s="16">
        <v>0</v>
      </c>
      <c r="P72" s="16">
        <v>5</v>
      </c>
      <c r="Q72" s="16">
        <v>3</v>
      </c>
      <c r="R72" s="16">
        <v>0</v>
      </c>
      <c r="S72" s="16">
        <v>0</v>
      </c>
      <c r="T72" s="16">
        <v>0</v>
      </c>
      <c r="U72" s="16">
        <v>0</v>
      </c>
      <c r="V72" s="16">
        <v>0</v>
      </c>
      <c r="W72" s="16">
        <v>0</v>
      </c>
      <c r="X72" s="16">
        <v>0</v>
      </c>
      <c r="Y72" s="16">
        <v>0</v>
      </c>
      <c r="Z72" s="16">
        <v>0</v>
      </c>
      <c r="AA72" s="16">
        <v>0</v>
      </c>
      <c r="AB72" s="16">
        <v>0</v>
      </c>
      <c r="AC72" s="16">
        <v>32</v>
      </c>
      <c r="AD72" s="31"/>
      <c r="AE72" s="31"/>
      <c r="AF72" s="31"/>
    </row>
    <row r="73" spans="1:32" s="33" customFormat="1">
      <c r="A73" s="18" t="s">
        <v>115</v>
      </c>
      <c r="B73" s="20">
        <v>58.126297999999998</v>
      </c>
      <c r="C73" s="20">
        <v>-96.583303000000001</v>
      </c>
      <c r="D73" s="18" t="s">
        <v>35</v>
      </c>
      <c r="E73" s="18"/>
      <c r="F73" s="18">
        <v>72</v>
      </c>
      <c r="G73" s="16">
        <v>45</v>
      </c>
      <c r="H73" s="16">
        <v>0</v>
      </c>
      <c r="I73" s="16">
        <v>0</v>
      </c>
      <c r="J73" s="16">
        <v>0</v>
      </c>
      <c r="K73" s="16">
        <v>0</v>
      </c>
      <c r="L73" s="16">
        <v>0</v>
      </c>
      <c r="M73" s="16">
        <v>7</v>
      </c>
      <c r="N73" s="16">
        <v>0</v>
      </c>
      <c r="O73" s="16">
        <v>0</v>
      </c>
      <c r="P73" s="16">
        <v>3</v>
      </c>
      <c r="Q73" s="16">
        <v>15</v>
      </c>
      <c r="R73" s="16">
        <v>0</v>
      </c>
      <c r="S73" s="16">
        <v>11</v>
      </c>
      <c r="T73" s="16">
        <v>0</v>
      </c>
      <c r="U73" s="16">
        <v>1</v>
      </c>
      <c r="V73" s="16">
        <v>0</v>
      </c>
      <c r="W73" s="16">
        <v>4</v>
      </c>
      <c r="X73" s="16">
        <v>0</v>
      </c>
      <c r="Y73" s="16">
        <v>0</v>
      </c>
      <c r="Z73" s="16">
        <v>0</v>
      </c>
      <c r="AA73" s="16">
        <v>0</v>
      </c>
      <c r="AB73" s="16">
        <v>0</v>
      </c>
      <c r="AC73" s="16">
        <v>158</v>
      </c>
      <c r="AD73" s="31"/>
      <c r="AE73" s="31"/>
      <c r="AF73" s="31"/>
    </row>
    <row r="74" spans="1:32" s="33" customFormat="1">
      <c r="A74" s="18" t="s">
        <v>116</v>
      </c>
      <c r="B74" s="15">
        <v>58.118237000000001</v>
      </c>
      <c r="C74" s="15">
        <v>-96.089478</v>
      </c>
      <c r="D74" s="18" t="s">
        <v>35</v>
      </c>
      <c r="E74" s="18"/>
      <c r="F74" s="18">
        <v>6</v>
      </c>
      <c r="G74" s="16">
        <v>11</v>
      </c>
      <c r="H74" s="16">
        <v>0</v>
      </c>
      <c r="I74" s="16">
        <v>0</v>
      </c>
      <c r="J74" s="16">
        <v>0</v>
      </c>
      <c r="K74" s="16">
        <v>1</v>
      </c>
      <c r="L74" s="16">
        <v>0</v>
      </c>
      <c r="M74" s="16">
        <v>0</v>
      </c>
      <c r="N74" s="16">
        <v>0</v>
      </c>
      <c r="O74" s="16">
        <v>0</v>
      </c>
      <c r="P74" s="16">
        <v>0</v>
      </c>
      <c r="Q74" s="16">
        <v>1</v>
      </c>
      <c r="R74" s="16">
        <v>0</v>
      </c>
      <c r="S74" s="16">
        <v>0</v>
      </c>
      <c r="T74" s="16">
        <v>0</v>
      </c>
      <c r="U74" s="16">
        <v>0</v>
      </c>
      <c r="V74" s="16">
        <v>0</v>
      </c>
      <c r="W74" s="16">
        <v>0</v>
      </c>
      <c r="X74" s="16">
        <v>0</v>
      </c>
      <c r="Y74" s="16">
        <v>0</v>
      </c>
      <c r="Z74" s="16">
        <v>0</v>
      </c>
      <c r="AA74" s="16">
        <v>0</v>
      </c>
      <c r="AB74" s="16">
        <v>0</v>
      </c>
      <c r="AC74" s="16">
        <v>19</v>
      </c>
      <c r="AD74" s="31"/>
      <c r="AE74" s="31"/>
      <c r="AF74" s="31"/>
    </row>
    <row r="75" spans="1:32" s="33" customFormat="1">
      <c r="A75" s="18" t="s">
        <v>117</v>
      </c>
      <c r="B75" s="15">
        <v>58.118544999999997</v>
      </c>
      <c r="C75" s="15">
        <v>-95.527647000000002</v>
      </c>
      <c r="D75" s="18" t="s">
        <v>35</v>
      </c>
      <c r="E75" s="18"/>
      <c r="F75" s="18">
        <v>3</v>
      </c>
      <c r="G75" s="16">
        <v>6</v>
      </c>
      <c r="H75" s="16">
        <v>0</v>
      </c>
      <c r="I75" s="16">
        <v>0</v>
      </c>
      <c r="J75" s="16">
        <v>0</v>
      </c>
      <c r="K75" s="16">
        <v>0</v>
      </c>
      <c r="L75" s="16">
        <v>0</v>
      </c>
      <c r="M75" s="16">
        <v>0</v>
      </c>
      <c r="N75" s="16">
        <v>0</v>
      </c>
      <c r="O75" s="16">
        <v>1</v>
      </c>
      <c r="P75" s="16">
        <v>0</v>
      </c>
      <c r="Q75" s="16">
        <v>1</v>
      </c>
      <c r="R75" s="16">
        <v>0</v>
      </c>
      <c r="S75" s="16">
        <v>0</v>
      </c>
      <c r="T75" s="16">
        <v>0</v>
      </c>
      <c r="U75" s="16">
        <v>0</v>
      </c>
      <c r="V75" s="16">
        <v>0</v>
      </c>
      <c r="W75" s="16">
        <v>0</v>
      </c>
      <c r="X75" s="16">
        <v>0</v>
      </c>
      <c r="Y75" s="16">
        <v>0</v>
      </c>
      <c r="Z75" s="16">
        <v>0</v>
      </c>
      <c r="AA75" s="16">
        <v>0</v>
      </c>
      <c r="AB75" s="16">
        <v>0</v>
      </c>
      <c r="AC75" s="16">
        <v>11</v>
      </c>
      <c r="AD75" s="31"/>
      <c r="AE75" s="31"/>
      <c r="AF75" s="31"/>
    </row>
    <row r="76" spans="1:32" s="33" customFormat="1">
      <c r="A76" s="18" t="s">
        <v>118</v>
      </c>
      <c r="B76" s="15">
        <v>58.511164000000001</v>
      </c>
      <c r="C76" s="15">
        <v>-96.116972000000004</v>
      </c>
      <c r="D76" s="18" t="s">
        <v>35</v>
      </c>
      <c r="E76" s="18"/>
      <c r="F76" s="18">
        <f>63+17</f>
        <v>80</v>
      </c>
      <c r="G76" s="16">
        <v>30</v>
      </c>
      <c r="H76" s="16">
        <v>0</v>
      </c>
      <c r="I76" s="16">
        <v>0</v>
      </c>
      <c r="J76" s="16">
        <v>0</v>
      </c>
      <c r="K76" s="16">
        <v>0</v>
      </c>
      <c r="L76" s="16">
        <v>0</v>
      </c>
      <c r="M76" s="16">
        <v>0</v>
      </c>
      <c r="N76" s="16">
        <v>0</v>
      </c>
      <c r="O76" s="16">
        <v>0</v>
      </c>
      <c r="P76" s="16">
        <v>6</v>
      </c>
      <c r="Q76" s="16">
        <v>2</v>
      </c>
      <c r="R76" s="16">
        <v>0</v>
      </c>
      <c r="S76" s="16">
        <v>13</v>
      </c>
      <c r="T76" s="16">
        <v>0</v>
      </c>
      <c r="U76" s="16">
        <v>0</v>
      </c>
      <c r="V76" s="16">
        <v>0</v>
      </c>
      <c r="W76" s="16">
        <v>3</v>
      </c>
      <c r="X76" s="16">
        <v>0</v>
      </c>
      <c r="Y76" s="16">
        <v>0</v>
      </c>
      <c r="Z76" s="16">
        <v>0</v>
      </c>
      <c r="AA76" s="16">
        <v>0</v>
      </c>
      <c r="AB76" s="16">
        <v>0</v>
      </c>
      <c r="AC76" s="16">
        <v>134</v>
      </c>
      <c r="AD76" s="31"/>
      <c r="AE76" s="31"/>
      <c r="AF76" s="31"/>
    </row>
    <row r="77" spans="1:32" s="33" customFormat="1">
      <c r="A77" s="18" t="s">
        <v>119</v>
      </c>
      <c r="B77" s="15">
        <v>58.581280999999997</v>
      </c>
      <c r="C77" s="15">
        <v>-95.324873999999994</v>
      </c>
      <c r="D77" s="18" t="s">
        <v>35</v>
      </c>
      <c r="E77" s="18"/>
      <c r="F77" s="18">
        <v>2</v>
      </c>
      <c r="G77" s="16">
        <v>1</v>
      </c>
      <c r="H77" s="16">
        <v>0</v>
      </c>
      <c r="I77" s="16">
        <v>0</v>
      </c>
      <c r="J77" s="16">
        <v>0</v>
      </c>
      <c r="K77" s="16">
        <v>0</v>
      </c>
      <c r="L77" s="16">
        <v>0</v>
      </c>
      <c r="M77" s="16">
        <v>0</v>
      </c>
      <c r="N77" s="16">
        <v>0</v>
      </c>
      <c r="O77" s="16">
        <v>0</v>
      </c>
      <c r="P77" s="16">
        <v>1</v>
      </c>
      <c r="Q77" s="16">
        <v>0</v>
      </c>
      <c r="R77" s="16">
        <v>0</v>
      </c>
      <c r="S77" s="16">
        <v>0</v>
      </c>
      <c r="T77" s="16">
        <v>0</v>
      </c>
      <c r="U77" s="16">
        <v>0</v>
      </c>
      <c r="V77" s="16">
        <v>0</v>
      </c>
      <c r="W77" s="16">
        <v>1</v>
      </c>
      <c r="X77" s="16">
        <v>0</v>
      </c>
      <c r="Y77" s="16">
        <v>0</v>
      </c>
      <c r="Z77" s="16">
        <v>0</v>
      </c>
      <c r="AA77" s="16">
        <v>0</v>
      </c>
      <c r="AB77" s="16">
        <v>0</v>
      </c>
      <c r="AC77" s="16">
        <v>5</v>
      </c>
      <c r="AD77" s="31"/>
      <c r="AE77" s="31"/>
      <c r="AF77" s="31"/>
    </row>
    <row r="78" spans="1:32" s="33" customFormat="1">
      <c r="A78" s="18" t="s">
        <v>120</v>
      </c>
      <c r="B78" s="15">
        <v>58.443299000000003</v>
      </c>
      <c r="C78" s="15">
        <v>-96.318079999999995</v>
      </c>
      <c r="D78" s="18" t="s">
        <v>35</v>
      </c>
      <c r="E78" s="18"/>
      <c r="F78" s="18">
        <v>19</v>
      </c>
      <c r="G78" s="16">
        <v>3</v>
      </c>
      <c r="H78" s="16">
        <v>0</v>
      </c>
      <c r="I78" s="16">
        <v>0</v>
      </c>
      <c r="J78" s="16">
        <v>0</v>
      </c>
      <c r="K78" s="16">
        <v>0</v>
      </c>
      <c r="L78" s="16">
        <v>0</v>
      </c>
      <c r="M78" s="16">
        <v>0</v>
      </c>
      <c r="N78" s="16">
        <v>0</v>
      </c>
      <c r="O78" s="16">
        <v>0</v>
      </c>
      <c r="P78" s="16">
        <v>5</v>
      </c>
      <c r="Q78" s="16">
        <v>0</v>
      </c>
      <c r="R78" s="16">
        <v>0</v>
      </c>
      <c r="S78" s="16">
        <v>3</v>
      </c>
      <c r="T78" s="16">
        <v>0</v>
      </c>
      <c r="U78" s="16">
        <v>0</v>
      </c>
      <c r="V78" s="16">
        <v>0</v>
      </c>
      <c r="W78" s="16">
        <v>0</v>
      </c>
      <c r="X78" s="16">
        <v>0</v>
      </c>
      <c r="Y78" s="16">
        <v>0</v>
      </c>
      <c r="Z78" s="16">
        <v>0</v>
      </c>
      <c r="AA78" s="16">
        <v>0</v>
      </c>
      <c r="AB78" s="16">
        <v>0</v>
      </c>
      <c r="AC78" s="16">
        <v>30</v>
      </c>
      <c r="AD78" s="31"/>
      <c r="AE78" s="31"/>
      <c r="AF78" s="31"/>
    </row>
    <row r="79" spans="1:32" s="33" customFormat="1">
      <c r="A79" s="18" t="s">
        <v>121</v>
      </c>
      <c r="B79" s="15">
        <v>58.469014999999999</v>
      </c>
      <c r="C79" s="15">
        <v>-96.405353000000005</v>
      </c>
      <c r="D79" s="18" t="s">
        <v>35</v>
      </c>
      <c r="E79" s="18"/>
      <c r="F79" s="18">
        <v>7</v>
      </c>
      <c r="G79" s="16">
        <v>1</v>
      </c>
      <c r="H79" s="16">
        <v>0</v>
      </c>
      <c r="I79" s="16">
        <v>0</v>
      </c>
      <c r="J79" s="16">
        <v>0</v>
      </c>
      <c r="K79" s="16">
        <v>0</v>
      </c>
      <c r="L79" s="16">
        <v>0</v>
      </c>
      <c r="M79" s="16">
        <v>0</v>
      </c>
      <c r="N79" s="16">
        <v>0</v>
      </c>
      <c r="O79" s="16">
        <v>1</v>
      </c>
      <c r="P79" s="16">
        <v>0</v>
      </c>
      <c r="Q79" s="16">
        <v>0</v>
      </c>
      <c r="R79" s="16">
        <v>0</v>
      </c>
      <c r="S79" s="16">
        <v>0</v>
      </c>
      <c r="T79" s="16">
        <v>0</v>
      </c>
      <c r="U79" s="16">
        <v>0</v>
      </c>
      <c r="V79" s="16">
        <v>0</v>
      </c>
      <c r="W79" s="16">
        <v>0</v>
      </c>
      <c r="X79" s="16">
        <v>0</v>
      </c>
      <c r="Y79" s="16">
        <v>0</v>
      </c>
      <c r="Z79" s="16">
        <v>0</v>
      </c>
      <c r="AA79" s="16">
        <v>0</v>
      </c>
      <c r="AB79" s="16">
        <v>0</v>
      </c>
      <c r="AC79" s="16">
        <v>9</v>
      </c>
      <c r="AD79" s="31"/>
      <c r="AE79" s="31"/>
      <c r="AF79" s="31"/>
    </row>
    <row r="80" spans="1:32" s="33" customFormat="1">
      <c r="A80" s="18" t="s">
        <v>122</v>
      </c>
      <c r="B80" s="15">
        <v>58.429650000000002</v>
      </c>
      <c r="C80" s="15">
        <v>-95.381401999999994</v>
      </c>
      <c r="D80" s="18" t="s">
        <v>35</v>
      </c>
      <c r="E80" s="18"/>
      <c r="F80" s="18">
        <v>6</v>
      </c>
      <c r="G80" s="16">
        <v>1</v>
      </c>
      <c r="H80" s="16">
        <v>0</v>
      </c>
      <c r="I80" s="16">
        <v>0</v>
      </c>
      <c r="J80" s="16">
        <v>0</v>
      </c>
      <c r="K80" s="16">
        <v>0</v>
      </c>
      <c r="L80" s="16">
        <v>0</v>
      </c>
      <c r="M80" s="16">
        <v>0</v>
      </c>
      <c r="N80" s="16">
        <v>0</v>
      </c>
      <c r="O80" s="16">
        <v>0</v>
      </c>
      <c r="P80" s="16">
        <v>0</v>
      </c>
      <c r="Q80" s="16">
        <v>0</v>
      </c>
      <c r="R80" s="16">
        <v>0</v>
      </c>
      <c r="S80" s="16">
        <v>0</v>
      </c>
      <c r="T80" s="16">
        <v>0</v>
      </c>
      <c r="U80" s="16">
        <v>0</v>
      </c>
      <c r="V80" s="16">
        <v>0</v>
      </c>
      <c r="W80" s="16">
        <v>0</v>
      </c>
      <c r="X80" s="16">
        <v>0</v>
      </c>
      <c r="Y80" s="16">
        <v>0</v>
      </c>
      <c r="Z80" s="16">
        <v>0</v>
      </c>
      <c r="AA80" s="16">
        <v>0</v>
      </c>
      <c r="AB80" s="16">
        <v>0</v>
      </c>
      <c r="AC80" s="16">
        <v>7</v>
      </c>
      <c r="AD80" s="31"/>
      <c r="AE80" s="31"/>
      <c r="AF80" s="31"/>
    </row>
    <row r="81" spans="1:32" s="33" customFormat="1">
      <c r="A81" s="18" t="s">
        <v>123</v>
      </c>
      <c r="B81" s="15">
        <v>58.279781999999997</v>
      </c>
      <c r="C81" s="15">
        <v>-95.130852000000004</v>
      </c>
      <c r="D81" s="18" t="s">
        <v>35</v>
      </c>
      <c r="E81" s="18"/>
      <c r="F81" s="18">
        <v>0</v>
      </c>
      <c r="G81" s="16">
        <v>4</v>
      </c>
      <c r="H81" s="16">
        <v>0</v>
      </c>
      <c r="I81" s="16">
        <v>0</v>
      </c>
      <c r="J81" s="16">
        <v>0</v>
      </c>
      <c r="K81" s="16">
        <v>0</v>
      </c>
      <c r="L81" s="16">
        <v>0</v>
      </c>
      <c r="M81" s="16">
        <v>0</v>
      </c>
      <c r="N81" s="16">
        <v>0</v>
      </c>
      <c r="O81" s="16">
        <v>0</v>
      </c>
      <c r="P81" s="16">
        <v>0</v>
      </c>
      <c r="Q81" s="16">
        <v>0</v>
      </c>
      <c r="R81" s="16">
        <v>0</v>
      </c>
      <c r="S81" s="16">
        <v>0</v>
      </c>
      <c r="T81" s="16">
        <v>0</v>
      </c>
      <c r="U81" s="16">
        <v>0</v>
      </c>
      <c r="V81" s="16">
        <v>0</v>
      </c>
      <c r="W81" s="16">
        <v>0</v>
      </c>
      <c r="X81" s="16">
        <v>0</v>
      </c>
      <c r="Y81" s="16">
        <v>0</v>
      </c>
      <c r="Z81" s="16">
        <v>0</v>
      </c>
      <c r="AA81" s="16">
        <v>0</v>
      </c>
      <c r="AB81" s="16">
        <v>0</v>
      </c>
      <c r="AC81" s="16">
        <v>4</v>
      </c>
      <c r="AD81" s="31"/>
      <c r="AE81" s="31"/>
      <c r="AF81" s="31"/>
    </row>
    <row r="82" spans="1:32" s="33" customFormat="1">
      <c r="A82" s="18" t="s">
        <v>124</v>
      </c>
      <c r="B82" s="15">
        <v>58.322111999999997</v>
      </c>
      <c r="C82" s="15">
        <v>-95.497517999999999</v>
      </c>
      <c r="D82" s="18" t="s">
        <v>35</v>
      </c>
      <c r="E82" s="18"/>
      <c r="F82" s="18">
        <v>5</v>
      </c>
      <c r="G82" s="16">
        <v>4</v>
      </c>
      <c r="H82" s="16">
        <v>0</v>
      </c>
      <c r="I82" s="16">
        <v>0</v>
      </c>
      <c r="J82" s="16">
        <v>0</v>
      </c>
      <c r="K82" s="16">
        <v>0</v>
      </c>
      <c r="L82" s="16">
        <v>0</v>
      </c>
      <c r="M82" s="16">
        <v>0</v>
      </c>
      <c r="N82" s="16">
        <v>0</v>
      </c>
      <c r="O82" s="16">
        <v>0</v>
      </c>
      <c r="P82" s="16">
        <v>0</v>
      </c>
      <c r="Q82" s="16">
        <v>0</v>
      </c>
      <c r="R82" s="16">
        <v>0</v>
      </c>
      <c r="S82" s="16">
        <v>0</v>
      </c>
      <c r="T82" s="16">
        <v>0</v>
      </c>
      <c r="U82" s="16">
        <v>0</v>
      </c>
      <c r="V82" s="16">
        <v>0</v>
      </c>
      <c r="W82" s="16">
        <v>0</v>
      </c>
      <c r="X82" s="16">
        <v>0</v>
      </c>
      <c r="Y82" s="16">
        <v>0</v>
      </c>
      <c r="Z82" s="16">
        <v>0</v>
      </c>
      <c r="AA82" s="16">
        <v>0</v>
      </c>
      <c r="AB82" s="16">
        <v>0</v>
      </c>
      <c r="AC82" s="16">
        <v>9</v>
      </c>
      <c r="AD82" s="31"/>
      <c r="AE82" s="31"/>
      <c r="AF82" s="31"/>
    </row>
    <row r="83" spans="1:32" s="33" customFormat="1">
      <c r="A83" s="18" t="s">
        <v>125</v>
      </c>
      <c r="B83" s="15">
        <v>57.977156000000001</v>
      </c>
      <c r="C83" s="15">
        <v>-94.864448999999993</v>
      </c>
      <c r="D83" s="18" t="s">
        <v>35</v>
      </c>
      <c r="E83" s="18"/>
      <c r="F83" s="18">
        <v>6</v>
      </c>
      <c r="G83" s="16">
        <v>1</v>
      </c>
      <c r="H83" s="16">
        <v>0</v>
      </c>
      <c r="I83" s="16">
        <v>0</v>
      </c>
      <c r="J83" s="16">
        <v>0</v>
      </c>
      <c r="K83" s="16">
        <v>0</v>
      </c>
      <c r="L83" s="16">
        <v>0</v>
      </c>
      <c r="M83" s="16">
        <v>0</v>
      </c>
      <c r="N83" s="16">
        <v>0</v>
      </c>
      <c r="O83" s="16">
        <v>1</v>
      </c>
      <c r="P83" s="16">
        <v>0</v>
      </c>
      <c r="Q83" s="16">
        <v>1</v>
      </c>
      <c r="R83" s="16">
        <v>0</v>
      </c>
      <c r="S83" s="16">
        <v>0</v>
      </c>
      <c r="T83" s="16">
        <v>0</v>
      </c>
      <c r="U83" s="16">
        <v>0</v>
      </c>
      <c r="V83" s="16">
        <v>0</v>
      </c>
      <c r="W83" s="16">
        <v>0</v>
      </c>
      <c r="X83" s="16">
        <v>0</v>
      </c>
      <c r="Y83" s="16">
        <v>0</v>
      </c>
      <c r="Z83" s="16">
        <v>0</v>
      </c>
      <c r="AA83" s="16">
        <v>0</v>
      </c>
      <c r="AB83" s="16">
        <v>0</v>
      </c>
      <c r="AC83" s="16">
        <v>9</v>
      </c>
      <c r="AD83" s="31"/>
      <c r="AE83" s="31"/>
      <c r="AF83" s="31"/>
    </row>
    <row r="84" spans="1:32" s="33" customFormat="1">
      <c r="A84" s="18" t="s">
        <v>126</v>
      </c>
      <c r="B84" s="15">
        <v>58.107508000000003</v>
      </c>
      <c r="C84" s="15">
        <v>-95.932146000000003</v>
      </c>
      <c r="D84" s="18" t="s">
        <v>35</v>
      </c>
      <c r="E84" s="18"/>
      <c r="F84" s="18">
        <v>9</v>
      </c>
      <c r="G84" s="16">
        <v>0</v>
      </c>
      <c r="H84" s="16">
        <v>0</v>
      </c>
      <c r="I84" s="16">
        <v>0</v>
      </c>
      <c r="J84" s="16">
        <v>0</v>
      </c>
      <c r="K84" s="16">
        <v>0</v>
      </c>
      <c r="L84" s="16">
        <v>1</v>
      </c>
      <c r="M84" s="16">
        <v>1</v>
      </c>
      <c r="N84" s="16">
        <v>0</v>
      </c>
      <c r="O84" s="16">
        <v>0</v>
      </c>
      <c r="P84" s="16">
        <v>1</v>
      </c>
      <c r="Q84" s="16">
        <v>3</v>
      </c>
      <c r="R84" s="16">
        <v>0</v>
      </c>
      <c r="S84" s="16">
        <v>1</v>
      </c>
      <c r="T84" s="16">
        <v>0</v>
      </c>
      <c r="U84" s="16">
        <v>0</v>
      </c>
      <c r="V84" s="16">
        <v>0</v>
      </c>
      <c r="W84" s="16">
        <v>0</v>
      </c>
      <c r="X84" s="16">
        <v>0</v>
      </c>
      <c r="Y84" s="16">
        <v>0</v>
      </c>
      <c r="Z84" s="16">
        <v>0</v>
      </c>
      <c r="AA84" s="16">
        <v>0</v>
      </c>
      <c r="AB84" s="16">
        <v>0</v>
      </c>
      <c r="AC84" s="16">
        <v>16</v>
      </c>
      <c r="AD84" s="31"/>
      <c r="AE84" s="31"/>
      <c r="AF84" s="31"/>
    </row>
    <row r="85" spans="1:32" s="33" customFormat="1">
      <c r="A85" s="18" t="s">
        <v>127</v>
      </c>
      <c r="B85" s="15">
        <v>58.209499999999998</v>
      </c>
      <c r="C85" s="15">
        <v>-96.197552999999999</v>
      </c>
      <c r="D85" s="18" t="s">
        <v>35</v>
      </c>
      <c r="E85" s="18"/>
      <c r="F85" s="18">
        <v>6</v>
      </c>
      <c r="G85" s="16">
        <v>0</v>
      </c>
      <c r="H85" s="16">
        <v>0</v>
      </c>
      <c r="I85" s="16">
        <v>0</v>
      </c>
      <c r="J85" s="16">
        <v>0</v>
      </c>
      <c r="K85" s="16">
        <v>0</v>
      </c>
      <c r="L85" s="16">
        <v>0</v>
      </c>
      <c r="M85" s="16">
        <v>0</v>
      </c>
      <c r="N85" s="16">
        <v>0</v>
      </c>
      <c r="O85" s="16">
        <v>0</v>
      </c>
      <c r="P85" s="16">
        <v>0</v>
      </c>
      <c r="Q85" s="16">
        <v>0</v>
      </c>
      <c r="R85" s="16">
        <v>0</v>
      </c>
      <c r="S85" s="16">
        <v>0</v>
      </c>
      <c r="T85" s="16">
        <v>0</v>
      </c>
      <c r="U85" s="16">
        <v>0</v>
      </c>
      <c r="V85" s="16">
        <v>0</v>
      </c>
      <c r="W85" s="16">
        <v>0</v>
      </c>
      <c r="X85" s="16">
        <v>0</v>
      </c>
      <c r="Y85" s="16">
        <v>0</v>
      </c>
      <c r="Z85" s="16">
        <v>0</v>
      </c>
      <c r="AA85" s="16">
        <v>0</v>
      </c>
      <c r="AB85" s="16">
        <v>0</v>
      </c>
      <c r="AC85" s="16">
        <v>6</v>
      </c>
      <c r="AD85" s="31"/>
      <c r="AE85" s="31"/>
      <c r="AF85" s="31"/>
    </row>
    <row r="86" spans="1:32" s="33" customFormat="1">
      <c r="A86" s="18" t="s">
        <v>128</v>
      </c>
      <c r="B86" s="15">
        <v>58.148657</v>
      </c>
      <c r="C86" s="15">
        <v>-95.203585000000004</v>
      </c>
      <c r="D86" s="18" t="s">
        <v>35</v>
      </c>
      <c r="E86" s="18"/>
      <c r="F86" s="18">
        <v>4</v>
      </c>
      <c r="G86" s="16">
        <v>3</v>
      </c>
      <c r="H86" s="16">
        <v>0</v>
      </c>
      <c r="I86" s="16">
        <v>0</v>
      </c>
      <c r="J86" s="16">
        <v>0</v>
      </c>
      <c r="K86" s="16">
        <v>0</v>
      </c>
      <c r="L86" s="16">
        <v>0</v>
      </c>
      <c r="M86" s="16">
        <v>0</v>
      </c>
      <c r="N86" s="16">
        <v>0</v>
      </c>
      <c r="O86" s="16">
        <v>0</v>
      </c>
      <c r="P86" s="16">
        <v>0</v>
      </c>
      <c r="Q86" s="16">
        <v>0</v>
      </c>
      <c r="R86" s="16">
        <v>0</v>
      </c>
      <c r="S86" s="16">
        <v>0</v>
      </c>
      <c r="T86" s="16">
        <v>0</v>
      </c>
      <c r="U86" s="16">
        <v>0</v>
      </c>
      <c r="V86" s="16">
        <v>0</v>
      </c>
      <c r="W86" s="16">
        <v>0</v>
      </c>
      <c r="X86" s="16">
        <v>0</v>
      </c>
      <c r="Y86" s="16">
        <v>0</v>
      </c>
      <c r="Z86" s="16">
        <v>0</v>
      </c>
      <c r="AA86" s="16">
        <v>0</v>
      </c>
      <c r="AB86" s="16">
        <v>0</v>
      </c>
      <c r="AC86" s="16">
        <v>7</v>
      </c>
      <c r="AD86" s="31"/>
      <c r="AE86" s="31"/>
      <c r="AF86" s="31"/>
    </row>
    <row r="87" spans="1:32" s="33" customFormat="1">
      <c r="A87" s="18" t="s">
        <v>129</v>
      </c>
      <c r="B87" s="15">
        <v>58.358417000000003</v>
      </c>
      <c r="C87" s="15">
        <v>-97.149249999999995</v>
      </c>
      <c r="D87" s="18" t="s">
        <v>35</v>
      </c>
      <c r="E87" s="18"/>
      <c r="F87" s="18">
        <v>8</v>
      </c>
      <c r="G87" s="16">
        <v>2</v>
      </c>
      <c r="H87" s="16">
        <v>0</v>
      </c>
      <c r="I87" s="16">
        <v>0</v>
      </c>
      <c r="J87" s="16">
        <v>0</v>
      </c>
      <c r="K87" s="16">
        <v>0</v>
      </c>
      <c r="L87" s="16">
        <v>0</v>
      </c>
      <c r="M87" s="16">
        <v>0</v>
      </c>
      <c r="N87" s="16">
        <v>0</v>
      </c>
      <c r="O87" s="16">
        <v>0</v>
      </c>
      <c r="P87" s="16">
        <v>0</v>
      </c>
      <c r="Q87" s="16">
        <v>0</v>
      </c>
      <c r="R87" s="16">
        <v>0</v>
      </c>
      <c r="S87" s="16">
        <v>0</v>
      </c>
      <c r="T87" s="16">
        <v>0</v>
      </c>
      <c r="U87" s="16">
        <v>0</v>
      </c>
      <c r="V87" s="16">
        <v>0</v>
      </c>
      <c r="W87" s="16">
        <v>0</v>
      </c>
      <c r="X87" s="16">
        <v>0</v>
      </c>
      <c r="Y87" s="16">
        <v>0</v>
      </c>
      <c r="Z87" s="16">
        <v>0</v>
      </c>
      <c r="AA87" s="16">
        <v>0</v>
      </c>
      <c r="AB87" s="16">
        <v>0</v>
      </c>
      <c r="AC87" s="16">
        <v>10</v>
      </c>
      <c r="AD87" s="31"/>
      <c r="AE87" s="31"/>
      <c r="AF87" s="31"/>
    </row>
    <row r="88" spans="1:32" s="33" customFormat="1">
      <c r="A88" s="18" t="s">
        <v>130</v>
      </c>
      <c r="B88" s="15">
        <v>58.155107999999998</v>
      </c>
      <c r="C88" s="15">
        <v>-96.092890999999995</v>
      </c>
      <c r="D88" s="18" t="s">
        <v>35</v>
      </c>
      <c r="E88" s="18"/>
      <c r="F88" s="18">
        <v>25</v>
      </c>
      <c r="G88" s="16">
        <v>18</v>
      </c>
      <c r="H88" s="16">
        <v>0</v>
      </c>
      <c r="I88" s="16">
        <v>0</v>
      </c>
      <c r="J88" s="16">
        <v>0</v>
      </c>
      <c r="K88" s="16">
        <v>0</v>
      </c>
      <c r="L88" s="16">
        <v>1</v>
      </c>
      <c r="M88" s="16">
        <v>0</v>
      </c>
      <c r="N88" s="16">
        <v>0</v>
      </c>
      <c r="O88" s="16">
        <v>0</v>
      </c>
      <c r="P88" s="16">
        <v>0</v>
      </c>
      <c r="Q88" s="16">
        <v>2</v>
      </c>
      <c r="R88" s="16">
        <v>0</v>
      </c>
      <c r="S88" s="16">
        <v>1</v>
      </c>
      <c r="T88" s="16">
        <v>0</v>
      </c>
      <c r="U88" s="16">
        <v>0</v>
      </c>
      <c r="V88" s="16">
        <v>0</v>
      </c>
      <c r="W88" s="16">
        <v>0</v>
      </c>
      <c r="X88" s="16">
        <v>1</v>
      </c>
      <c r="Y88" s="16">
        <v>0</v>
      </c>
      <c r="Z88" s="16">
        <v>0</v>
      </c>
      <c r="AA88" s="16">
        <v>0</v>
      </c>
      <c r="AB88" s="16">
        <v>0</v>
      </c>
      <c r="AC88" s="16">
        <v>48</v>
      </c>
      <c r="AD88" s="31"/>
      <c r="AE88" s="31"/>
      <c r="AF88" s="31"/>
    </row>
    <row r="89" spans="1:32" s="33" customFormat="1">
      <c r="A89" s="18" t="s">
        <v>131</v>
      </c>
      <c r="B89" s="15">
        <v>58.466765000000002</v>
      </c>
      <c r="C89" s="15">
        <v>-95.631666999999993</v>
      </c>
      <c r="D89" s="18" t="s">
        <v>35</v>
      </c>
      <c r="E89" s="18"/>
      <c r="F89" s="18">
        <v>3</v>
      </c>
      <c r="G89" s="16">
        <v>1</v>
      </c>
      <c r="H89" s="16">
        <v>0</v>
      </c>
      <c r="I89" s="16">
        <v>0</v>
      </c>
      <c r="J89" s="16">
        <v>0</v>
      </c>
      <c r="K89" s="16">
        <v>0</v>
      </c>
      <c r="L89" s="16">
        <v>0</v>
      </c>
      <c r="M89" s="16">
        <v>0</v>
      </c>
      <c r="N89" s="16">
        <v>1</v>
      </c>
      <c r="O89" s="16">
        <v>0</v>
      </c>
      <c r="P89" s="16">
        <v>0</v>
      </c>
      <c r="Q89" s="16">
        <v>0</v>
      </c>
      <c r="R89" s="16">
        <v>0</v>
      </c>
      <c r="S89" s="16">
        <v>0</v>
      </c>
      <c r="T89" s="16">
        <v>0</v>
      </c>
      <c r="U89" s="16">
        <v>0</v>
      </c>
      <c r="V89" s="16">
        <v>0</v>
      </c>
      <c r="W89" s="16">
        <v>0</v>
      </c>
      <c r="X89" s="16">
        <v>0</v>
      </c>
      <c r="Y89" s="16">
        <v>0</v>
      </c>
      <c r="Z89" s="16">
        <v>0</v>
      </c>
      <c r="AA89" s="16">
        <v>0</v>
      </c>
      <c r="AB89" s="16">
        <v>0</v>
      </c>
      <c r="AC89" s="16">
        <v>5</v>
      </c>
      <c r="AD89" s="31"/>
      <c r="AE89" s="31"/>
      <c r="AF89" s="31"/>
    </row>
    <row r="90" spans="1:32" s="33" customFormat="1">
      <c r="A90" s="18" t="s">
        <v>132</v>
      </c>
      <c r="B90" s="15">
        <v>58.119824999999999</v>
      </c>
      <c r="C90" s="15">
        <v>-95.330735000000004</v>
      </c>
      <c r="D90" s="18" t="s">
        <v>35</v>
      </c>
      <c r="E90" s="18"/>
      <c r="F90" s="18">
        <v>8</v>
      </c>
      <c r="G90" s="16">
        <v>1</v>
      </c>
      <c r="H90" s="16">
        <v>0</v>
      </c>
      <c r="I90" s="16">
        <v>0</v>
      </c>
      <c r="J90" s="16">
        <v>0</v>
      </c>
      <c r="K90" s="16">
        <v>0</v>
      </c>
      <c r="L90" s="16">
        <v>0</v>
      </c>
      <c r="M90" s="16">
        <v>0</v>
      </c>
      <c r="N90" s="16">
        <v>0</v>
      </c>
      <c r="O90" s="16">
        <v>0</v>
      </c>
      <c r="P90" s="16">
        <v>0</v>
      </c>
      <c r="Q90" s="16">
        <v>1</v>
      </c>
      <c r="R90" s="16">
        <v>0</v>
      </c>
      <c r="S90" s="16">
        <v>0</v>
      </c>
      <c r="T90" s="16">
        <v>0</v>
      </c>
      <c r="U90" s="16">
        <v>0</v>
      </c>
      <c r="V90" s="16">
        <v>0</v>
      </c>
      <c r="W90" s="16">
        <v>0</v>
      </c>
      <c r="X90" s="16">
        <v>0</v>
      </c>
      <c r="Y90" s="16">
        <v>0</v>
      </c>
      <c r="Z90" s="16">
        <v>0</v>
      </c>
      <c r="AA90" s="16">
        <v>0</v>
      </c>
      <c r="AB90" s="16">
        <v>0</v>
      </c>
      <c r="AC90" s="16">
        <v>10</v>
      </c>
      <c r="AD90" s="31"/>
      <c r="AE90" s="31"/>
      <c r="AF90" s="31"/>
    </row>
    <row r="91" spans="1:32" s="33" customFormat="1">
      <c r="A91" s="18" t="s">
        <v>133</v>
      </c>
      <c r="B91" s="15">
        <v>58.322164000000001</v>
      </c>
      <c r="C91" s="15">
        <v>-95.497245000000007</v>
      </c>
      <c r="D91" s="18" t="s">
        <v>35</v>
      </c>
      <c r="E91" s="18"/>
      <c r="F91" s="18">
        <v>3</v>
      </c>
      <c r="G91" s="16">
        <v>2</v>
      </c>
      <c r="H91" s="16">
        <v>0</v>
      </c>
      <c r="I91" s="16">
        <v>0</v>
      </c>
      <c r="J91" s="16">
        <v>0</v>
      </c>
      <c r="K91" s="16">
        <v>0</v>
      </c>
      <c r="L91" s="16">
        <v>0</v>
      </c>
      <c r="M91" s="16">
        <v>0</v>
      </c>
      <c r="N91" s="16">
        <v>0</v>
      </c>
      <c r="O91" s="16">
        <v>0</v>
      </c>
      <c r="P91" s="16">
        <v>0</v>
      </c>
      <c r="Q91" s="16">
        <v>0</v>
      </c>
      <c r="R91" s="16">
        <v>0</v>
      </c>
      <c r="S91" s="16">
        <v>0</v>
      </c>
      <c r="T91" s="16">
        <v>0</v>
      </c>
      <c r="U91" s="16">
        <v>0</v>
      </c>
      <c r="V91" s="16">
        <v>0</v>
      </c>
      <c r="W91" s="16">
        <v>0</v>
      </c>
      <c r="X91" s="16">
        <v>0</v>
      </c>
      <c r="Y91" s="16">
        <v>0</v>
      </c>
      <c r="Z91" s="16">
        <v>0</v>
      </c>
      <c r="AA91" s="16">
        <v>0</v>
      </c>
      <c r="AB91" s="16">
        <v>1</v>
      </c>
      <c r="AC91" s="16">
        <v>6</v>
      </c>
      <c r="AD91" s="31"/>
      <c r="AE91" s="31"/>
      <c r="AF91" s="31"/>
    </row>
    <row r="92" spans="1:32" s="33" customFormat="1">
      <c r="A92" s="18" t="s">
        <v>134</v>
      </c>
      <c r="B92" s="15">
        <v>58.112594999999999</v>
      </c>
      <c r="C92" s="15">
        <v>-95.763102000000003</v>
      </c>
      <c r="D92" s="18" t="s">
        <v>35</v>
      </c>
      <c r="E92" s="18"/>
      <c r="F92" s="18">
        <v>4</v>
      </c>
      <c r="G92" s="16">
        <v>1</v>
      </c>
      <c r="H92" s="16">
        <v>0</v>
      </c>
      <c r="I92" s="16">
        <v>0</v>
      </c>
      <c r="J92" s="16">
        <v>0</v>
      </c>
      <c r="K92" s="16">
        <v>0</v>
      </c>
      <c r="L92" s="16">
        <v>0</v>
      </c>
      <c r="M92" s="16">
        <v>4</v>
      </c>
      <c r="N92" s="16">
        <v>0</v>
      </c>
      <c r="O92" s="16">
        <v>0</v>
      </c>
      <c r="P92" s="16">
        <v>0</v>
      </c>
      <c r="Q92" s="16">
        <v>0</v>
      </c>
      <c r="R92" s="16">
        <v>0</v>
      </c>
      <c r="S92" s="16">
        <v>1</v>
      </c>
      <c r="T92" s="16">
        <v>0</v>
      </c>
      <c r="U92" s="16">
        <v>0</v>
      </c>
      <c r="V92" s="16">
        <v>0</v>
      </c>
      <c r="W92" s="16">
        <v>1</v>
      </c>
      <c r="X92" s="16">
        <v>0</v>
      </c>
      <c r="Y92" s="16">
        <v>0</v>
      </c>
      <c r="Z92" s="16">
        <v>0</v>
      </c>
      <c r="AA92" s="16">
        <v>0</v>
      </c>
      <c r="AB92" s="16">
        <v>0</v>
      </c>
      <c r="AC92" s="16">
        <v>11</v>
      </c>
      <c r="AD92" s="31"/>
      <c r="AE92" s="31"/>
      <c r="AF92" s="31"/>
    </row>
    <row r="93" spans="1:32" s="33" customFormat="1">
      <c r="A93" s="18" t="s">
        <v>135</v>
      </c>
      <c r="B93" s="15">
        <v>58.056666999999997</v>
      </c>
      <c r="C93" s="15">
        <v>-97.017318000000003</v>
      </c>
      <c r="D93" s="18" t="s">
        <v>35</v>
      </c>
      <c r="E93" s="18"/>
      <c r="F93" s="18">
        <v>43</v>
      </c>
      <c r="G93" s="16">
        <v>2</v>
      </c>
      <c r="H93" s="16">
        <v>0</v>
      </c>
      <c r="I93" s="16">
        <v>0</v>
      </c>
      <c r="J93" s="16">
        <v>0</v>
      </c>
      <c r="K93" s="16">
        <v>0</v>
      </c>
      <c r="L93" s="16">
        <v>0</v>
      </c>
      <c r="M93" s="16">
        <v>0</v>
      </c>
      <c r="N93" s="16">
        <v>0</v>
      </c>
      <c r="O93" s="16">
        <v>8</v>
      </c>
      <c r="P93" s="16">
        <v>0</v>
      </c>
      <c r="Q93" s="16">
        <v>0</v>
      </c>
      <c r="R93" s="16">
        <v>0</v>
      </c>
      <c r="S93" s="16">
        <v>8</v>
      </c>
      <c r="T93" s="16">
        <v>0</v>
      </c>
      <c r="U93" s="16">
        <v>0</v>
      </c>
      <c r="V93" s="16">
        <v>0</v>
      </c>
      <c r="W93" s="16">
        <v>1</v>
      </c>
      <c r="X93" s="16">
        <v>0</v>
      </c>
      <c r="Y93" s="16">
        <v>0</v>
      </c>
      <c r="Z93" s="16">
        <v>0</v>
      </c>
      <c r="AA93" s="16">
        <v>0</v>
      </c>
      <c r="AB93" s="16">
        <v>0</v>
      </c>
      <c r="AC93" s="16">
        <v>62</v>
      </c>
      <c r="AD93" s="31"/>
      <c r="AE93" s="31"/>
      <c r="AF93" s="31"/>
    </row>
    <row r="94" spans="1:32" s="33" customFormat="1">
      <c r="A94" s="18" t="s">
        <v>136</v>
      </c>
      <c r="B94" s="15">
        <v>58.142521000000002</v>
      </c>
      <c r="C94" s="15">
        <v>-97.000411999999997</v>
      </c>
      <c r="D94" s="18" t="s">
        <v>35</v>
      </c>
      <c r="E94" s="18"/>
      <c r="F94" s="18">
        <v>21</v>
      </c>
      <c r="G94" s="16">
        <v>12</v>
      </c>
      <c r="H94" s="16">
        <v>0</v>
      </c>
      <c r="I94" s="16">
        <v>0</v>
      </c>
      <c r="J94" s="16">
        <v>0</v>
      </c>
      <c r="K94" s="16">
        <v>0</v>
      </c>
      <c r="L94" s="16">
        <v>1</v>
      </c>
      <c r="M94" s="16">
        <v>0</v>
      </c>
      <c r="N94" s="16">
        <v>0</v>
      </c>
      <c r="O94" s="16">
        <v>0</v>
      </c>
      <c r="P94" s="16">
        <v>4</v>
      </c>
      <c r="Q94" s="16">
        <v>7</v>
      </c>
      <c r="R94" s="16">
        <v>0</v>
      </c>
      <c r="S94" s="16">
        <v>5</v>
      </c>
      <c r="T94" s="16">
        <v>0</v>
      </c>
      <c r="U94" s="16">
        <v>0</v>
      </c>
      <c r="V94" s="16">
        <v>0</v>
      </c>
      <c r="W94" s="16">
        <v>1</v>
      </c>
      <c r="X94" s="16">
        <v>0</v>
      </c>
      <c r="Y94" s="16">
        <v>0</v>
      </c>
      <c r="Z94" s="16">
        <v>0</v>
      </c>
      <c r="AA94" s="16">
        <v>0</v>
      </c>
      <c r="AB94" s="16">
        <v>0</v>
      </c>
      <c r="AC94" s="16">
        <v>51</v>
      </c>
      <c r="AD94" s="31"/>
      <c r="AE94" s="31"/>
      <c r="AF94" s="31"/>
    </row>
    <row r="95" spans="1:32" s="33" customFormat="1">
      <c r="A95" s="18" t="s">
        <v>137</v>
      </c>
      <c r="B95" s="15">
        <v>58.392435999999996</v>
      </c>
      <c r="C95" s="15">
        <v>-95.398894999999996</v>
      </c>
      <c r="D95" s="18" t="s">
        <v>138</v>
      </c>
      <c r="E95" s="18"/>
      <c r="F95" s="18">
        <v>8</v>
      </c>
      <c r="G95" s="16">
        <v>5</v>
      </c>
      <c r="H95" s="16">
        <v>0</v>
      </c>
      <c r="I95" s="16">
        <v>0</v>
      </c>
      <c r="J95" s="16">
        <v>0</v>
      </c>
      <c r="K95" s="16">
        <v>0</v>
      </c>
      <c r="L95" s="16">
        <v>0</v>
      </c>
      <c r="M95" s="16">
        <v>0</v>
      </c>
      <c r="N95" s="16">
        <v>0</v>
      </c>
      <c r="O95" s="16">
        <v>0</v>
      </c>
      <c r="P95" s="16">
        <v>0</v>
      </c>
      <c r="Q95" s="16">
        <v>0</v>
      </c>
      <c r="R95" s="16">
        <v>0</v>
      </c>
      <c r="S95" s="16">
        <v>0</v>
      </c>
      <c r="T95" s="16">
        <v>0</v>
      </c>
      <c r="U95" s="16">
        <v>0</v>
      </c>
      <c r="V95" s="16">
        <v>0</v>
      </c>
      <c r="W95" s="16">
        <v>0</v>
      </c>
      <c r="X95" s="16">
        <v>0</v>
      </c>
      <c r="Y95" s="16">
        <v>0</v>
      </c>
      <c r="Z95" s="16">
        <v>0</v>
      </c>
      <c r="AA95" s="16">
        <v>0</v>
      </c>
      <c r="AB95" s="16">
        <v>0</v>
      </c>
      <c r="AC95" s="16">
        <v>13</v>
      </c>
      <c r="AD95" s="31"/>
      <c r="AE95" s="31"/>
      <c r="AF95" s="31"/>
    </row>
    <row r="96" spans="1:32" s="33" customFormat="1">
      <c r="A96" s="18" t="s">
        <v>139</v>
      </c>
      <c r="B96" s="15">
        <v>58.064042999999998</v>
      </c>
      <c r="C96" s="15">
        <v>-94.814743000000007</v>
      </c>
      <c r="D96" s="18" t="s">
        <v>35</v>
      </c>
      <c r="E96" s="18"/>
      <c r="F96" s="18">
        <v>3</v>
      </c>
      <c r="G96" s="16">
        <v>4</v>
      </c>
      <c r="H96" s="16">
        <v>0</v>
      </c>
      <c r="I96" s="16">
        <v>0</v>
      </c>
      <c r="J96" s="16">
        <v>0</v>
      </c>
      <c r="K96" s="16">
        <v>0</v>
      </c>
      <c r="L96" s="16">
        <v>0</v>
      </c>
      <c r="M96" s="16">
        <v>0</v>
      </c>
      <c r="N96" s="16">
        <v>0</v>
      </c>
      <c r="O96" s="16">
        <v>0</v>
      </c>
      <c r="P96" s="16">
        <v>0</v>
      </c>
      <c r="Q96" s="16">
        <v>0</v>
      </c>
      <c r="R96" s="16">
        <v>0</v>
      </c>
      <c r="S96" s="16">
        <v>0</v>
      </c>
      <c r="T96" s="16">
        <v>0</v>
      </c>
      <c r="U96" s="16">
        <v>0</v>
      </c>
      <c r="V96" s="16">
        <v>0</v>
      </c>
      <c r="W96" s="16">
        <v>0</v>
      </c>
      <c r="X96" s="16">
        <v>0</v>
      </c>
      <c r="Y96" s="16">
        <v>0</v>
      </c>
      <c r="Z96" s="16">
        <v>0</v>
      </c>
      <c r="AA96" s="16">
        <v>0</v>
      </c>
      <c r="AB96" s="16">
        <v>0</v>
      </c>
      <c r="AC96" s="16">
        <v>7</v>
      </c>
      <c r="AD96" s="31"/>
      <c r="AE96" s="31"/>
      <c r="AF96" s="31"/>
    </row>
    <row r="97" spans="1:32" s="33" customFormat="1">
      <c r="A97" s="18" t="s">
        <v>140</v>
      </c>
      <c r="B97" s="15">
        <v>58.400531999999998</v>
      </c>
      <c r="C97" s="15">
        <v>-96.315522000000001</v>
      </c>
      <c r="D97" s="18" t="s">
        <v>35</v>
      </c>
      <c r="E97" s="18"/>
      <c r="F97" s="18">
        <f>44+27</f>
        <v>71</v>
      </c>
      <c r="G97" s="16">
        <v>7</v>
      </c>
      <c r="H97" s="16">
        <v>0</v>
      </c>
      <c r="I97" s="16">
        <v>0</v>
      </c>
      <c r="J97" s="16">
        <v>0</v>
      </c>
      <c r="K97" s="16">
        <v>0</v>
      </c>
      <c r="L97" s="16">
        <v>0</v>
      </c>
      <c r="M97" s="16">
        <v>47</v>
      </c>
      <c r="N97" s="16">
        <v>0</v>
      </c>
      <c r="O97" s="16">
        <v>3</v>
      </c>
      <c r="P97" s="16">
        <v>4</v>
      </c>
      <c r="Q97" s="16">
        <v>1</v>
      </c>
      <c r="R97" s="16">
        <v>0</v>
      </c>
      <c r="S97" s="16">
        <v>6</v>
      </c>
      <c r="T97" s="16">
        <v>1</v>
      </c>
      <c r="U97" s="16">
        <v>1</v>
      </c>
      <c r="V97" s="16">
        <v>0</v>
      </c>
      <c r="W97" s="16">
        <v>2</v>
      </c>
      <c r="X97" s="16">
        <v>0</v>
      </c>
      <c r="Y97" s="16">
        <v>0</v>
      </c>
      <c r="Z97" s="16">
        <v>0</v>
      </c>
      <c r="AA97" s="16">
        <v>0</v>
      </c>
      <c r="AB97" s="16">
        <v>0</v>
      </c>
      <c r="AC97" s="16">
        <v>143</v>
      </c>
      <c r="AD97" s="31"/>
      <c r="AE97" s="31"/>
      <c r="AF97" s="31"/>
    </row>
    <row r="98" spans="1:32" s="33" customFormat="1">
      <c r="A98" s="18" t="s">
        <v>141</v>
      </c>
      <c r="B98" s="15">
        <v>58.462975</v>
      </c>
      <c r="C98" s="15">
        <v>-96.058170000000004</v>
      </c>
      <c r="D98" s="14" t="s">
        <v>74</v>
      </c>
      <c r="E98" s="18"/>
      <c r="F98" s="18">
        <v>25</v>
      </c>
      <c r="G98" s="16">
        <v>21</v>
      </c>
      <c r="H98" s="16">
        <v>0</v>
      </c>
      <c r="I98" s="16">
        <v>0</v>
      </c>
      <c r="J98" s="16">
        <v>0</v>
      </c>
      <c r="K98" s="16">
        <v>0</v>
      </c>
      <c r="L98" s="16">
        <v>1</v>
      </c>
      <c r="M98" s="16">
        <v>1</v>
      </c>
      <c r="N98" s="16">
        <v>0</v>
      </c>
      <c r="O98" s="16">
        <v>4</v>
      </c>
      <c r="P98" s="16">
        <v>5</v>
      </c>
      <c r="Q98" s="16">
        <v>0</v>
      </c>
      <c r="R98" s="16">
        <v>0</v>
      </c>
      <c r="S98" s="16">
        <v>2</v>
      </c>
      <c r="T98" s="16">
        <v>0</v>
      </c>
      <c r="U98" s="16">
        <v>0</v>
      </c>
      <c r="V98" s="16">
        <v>0</v>
      </c>
      <c r="W98" s="16">
        <v>1</v>
      </c>
      <c r="X98" s="16">
        <v>0</v>
      </c>
      <c r="Y98" s="16">
        <v>0</v>
      </c>
      <c r="Z98" s="16">
        <v>0</v>
      </c>
      <c r="AA98" s="16">
        <v>0</v>
      </c>
      <c r="AB98" s="16">
        <v>1</v>
      </c>
      <c r="AC98" s="16">
        <v>61</v>
      </c>
      <c r="AD98" s="31"/>
      <c r="AE98" s="31"/>
      <c r="AF98" s="31"/>
    </row>
    <row r="99" spans="1:32" s="33" customFormat="1">
      <c r="A99" s="18" t="s">
        <v>142</v>
      </c>
      <c r="B99" s="15">
        <v>58.44126</v>
      </c>
      <c r="C99" s="15">
        <v>-96.230915999999993</v>
      </c>
      <c r="D99" s="18" t="s">
        <v>35</v>
      </c>
      <c r="E99" s="18"/>
      <c r="F99" s="18">
        <v>196</v>
      </c>
      <c r="G99" s="16">
        <v>7</v>
      </c>
      <c r="H99" s="16">
        <v>0</v>
      </c>
      <c r="I99" s="16">
        <v>0</v>
      </c>
      <c r="J99" s="16">
        <v>0</v>
      </c>
      <c r="K99" s="16">
        <v>0</v>
      </c>
      <c r="L99" s="16">
        <v>4</v>
      </c>
      <c r="M99" s="16">
        <v>5</v>
      </c>
      <c r="N99" s="16">
        <v>0</v>
      </c>
      <c r="O99" s="16">
        <v>0</v>
      </c>
      <c r="P99" s="16">
        <v>1</v>
      </c>
      <c r="Q99" s="16">
        <v>5</v>
      </c>
      <c r="R99" s="16">
        <v>0</v>
      </c>
      <c r="S99" s="16">
        <v>7</v>
      </c>
      <c r="T99" s="16">
        <v>0</v>
      </c>
      <c r="U99" s="16">
        <v>3</v>
      </c>
      <c r="V99" s="16">
        <v>0</v>
      </c>
      <c r="W99" s="16">
        <v>2</v>
      </c>
      <c r="X99" s="16">
        <v>0</v>
      </c>
      <c r="Y99" s="16">
        <v>0</v>
      </c>
      <c r="Z99" s="16">
        <v>0</v>
      </c>
      <c r="AA99" s="16">
        <v>0</v>
      </c>
      <c r="AB99" s="16">
        <v>1</v>
      </c>
      <c r="AC99" s="16">
        <v>231</v>
      </c>
      <c r="AD99" s="31"/>
      <c r="AE99" s="31"/>
      <c r="AF99" s="31"/>
    </row>
    <row r="100" spans="1:32" s="33" customFormat="1">
      <c r="A100" s="18" t="s">
        <v>143</v>
      </c>
      <c r="B100" s="15">
        <v>58.498438999999998</v>
      </c>
      <c r="C100" s="15">
        <v>-96.135889000000006</v>
      </c>
      <c r="D100" s="18" t="s">
        <v>35</v>
      </c>
      <c r="E100" s="18"/>
      <c r="F100" s="18">
        <v>18</v>
      </c>
      <c r="G100" s="16">
        <v>6</v>
      </c>
      <c r="H100" s="16">
        <v>0</v>
      </c>
      <c r="I100" s="16">
        <v>0</v>
      </c>
      <c r="J100" s="16">
        <v>0</v>
      </c>
      <c r="K100" s="16">
        <v>0</v>
      </c>
      <c r="L100" s="16">
        <v>0</v>
      </c>
      <c r="M100" s="16">
        <v>5</v>
      </c>
      <c r="N100" s="16">
        <v>0</v>
      </c>
      <c r="O100" s="16">
        <v>0</v>
      </c>
      <c r="P100" s="16">
        <v>3</v>
      </c>
      <c r="Q100" s="16">
        <v>0</v>
      </c>
      <c r="R100" s="16">
        <v>0</v>
      </c>
      <c r="S100" s="16">
        <v>1</v>
      </c>
      <c r="T100" s="16">
        <v>0</v>
      </c>
      <c r="U100" s="16">
        <v>5</v>
      </c>
      <c r="V100" s="16">
        <v>0</v>
      </c>
      <c r="W100" s="16">
        <v>0</v>
      </c>
      <c r="X100" s="16">
        <v>0</v>
      </c>
      <c r="Y100" s="16">
        <v>0</v>
      </c>
      <c r="Z100" s="16">
        <v>0</v>
      </c>
      <c r="AA100" s="16">
        <v>0</v>
      </c>
      <c r="AB100" s="16">
        <v>0</v>
      </c>
      <c r="AC100" s="16">
        <v>38</v>
      </c>
      <c r="AD100" s="31"/>
      <c r="AE100" s="31"/>
      <c r="AF100" s="31"/>
    </row>
    <row r="101" spans="1:32" s="33" customFormat="1">
      <c r="A101" s="18" t="s">
        <v>144</v>
      </c>
      <c r="B101" s="15">
        <v>58.014555000000001</v>
      </c>
      <c r="C101" s="15">
        <v>-94.886087000000003</v>
      </c>
      <c r="D101" s="18" t="s">
        <v>35</v>
      </c>
      <c r="E101" s="18"/>
      <c r="F101" s="18">
        <v>2</v>
      </c>
      <c r="G101" s="16">
        <v>12</v>
      </c>
      <c r="H101" s="16">
        <v>0</v>
      </c>
      <c r="I101" s="16">
        <v>0</v>
      </c>
      <c r="J101" s="16">
        <v>0</v>
      </c>
      <c r="K101" s="16">
        <v>0</v>
      </c>
      <c r="L101" s="16">
        <v>0</v>
      </c>
      <c r="M101" s="16">
        <v>0</v>
      </c>
      <c r="N101" s="16">
        <v>0</v>
      </c>
      <c r="O101" s="16">
        <v>0</v>
      </c>
      <c r="P101" s="16">
        <v>0</v>
      </c>
      <c r="Q101" s="16">
        <v>1</v>
      </c>
      <c r="R101" s="16">
        <v>0</v>
      </c>
      <c r="S101" s="16">
        <v>0</v>
      </c>
      <c r="T101" s="16">
        <v>0</v>
      </c>
      <c r="U101" s="16">
        <v>0</v>
      </c>
      <c r="V101" s="16">
        <v>0</v>
      </c>
      <c r="W101" s="16">
        <v>0</v>
      </c>
      <c r="X101" s="16">
        <v>0</v>
      </c>
      <c r="Y101" s="16">
        <v>0</v>
      </c>
      <c r="Z101" s="16">
        <v>0</v>
      </c>
      <c r="AA101" s="16">
        <v>0</v>
      </c>
      <c r="AB101" s="16">
        <v>0</v>
      </c>
      <c r="AC101" s="16">
        <v>15</v>
      </c>
      <c r="AD101" s="31"/>
      <c r="AE101" s="31"/>
      <c r="AF101" s="31"/>
    </row>
    <row r="102" spans="1:32" s="33" customFormat="1">
      <c r="A102" s="18" t="s">
        <v>145</v>
      </c>
      <c r="B102" s="15">
        <v>58.407819000000003</v>
      </c>
      <c r="C102" s="15">
        <v>-96.482365000000001</v>
      </c>
      <c r="D102" s="14" t="s">
        <v>74</v>
      </c>
      <c r="E102" s="18"/>
      <c r="F102" s="18">
        <v>93</v>
      </c>
      <c r="G102" s="16">
        <v>31</v>
      </c>
      <c r="H102" s="16">
        <v>0</v>
      </c>
      <c r="I102" s="16">
        <v>0</v>
      </c>
      <c r="J102" s="16">
        <v>0</v>
      </c>
      <c r="K102" s="16">
        <v>5</v>
      </c>
      <c r="L102" s="16">
        <v>0</v>
      </c>
      <c r="M102" s="16">
        <v>0</v>
      </c>
      <c r="N102" s="16">
        <v>0</v>
      </c>
      <c r="O102" s="16">
        <v>7</v>
      </c>
      <c r="P102" s="16">
        <v>2</v>
      </c>
      <c r="Q102" s="16">
        <v>3</v>
      </c>
      <c r="R102" s="16">
        <v>0</v>
      </c>
      <c r="S102" s="16">
        <v>6</v>
      </c>
      <c r="T102" s="16">
        <v>1</v>
      </c>
      <c r="U102" s="16">
        <v>0</v>
      </c>
      <c r="V102" s="16">
        <v>0</v>
      </c>
      <c r="W102" s="16">
        <v>2</v>
      </c>
      <c r="X102" s="16">
        <v>0</v>
      </c>
      <c r="Y102" s="16">
        <v>0</v>
      </c>
      <c r="Z102" s="16">
        <v>0</v>
      </c>
      <c r="AA102" s="16">
        <v>0</v>
      </c>
      <c r="AB102" s="16">
        <v>1</v>
      </c>
      <c r="AC102" s="16">
        <v>151</v>
      </c>
      <c r="AD102" s="31"/>
      <c r="AE102" s="31"/>
      <c r="AF102" s="31"/>
    </row>
    <row r="103" spans="1:32" s="33" customFormat="1">
      <c r="A103" s="18" t="s">
        <v>146</v>
      </c>
      <c r="B103" s="15">
        <v>58.367044</v>
      </c>
      <c r="C103" s="15">
        <v>-96.734588000000002</v>
      </c>
      <c r="D103" s="18" t="s">
        <v>35</v>
      </c>
      <c r="E103" s="18"/>
      <c r="F103" s="18">
        <v>57</v>
      </c>
      <c r="G103" s="16">
        <v>18</v>
      </c>
      <c r="H103" s="16">
        <v>0</v>
      </c>
      <c r="I103" s="16">
        <v>0</v>
      </c>
      <c r="J103" s="16">
        <v>0</v>
      </c>
      <c r="K103" s="16">
        <v>1</v>
      </c>
      <c r="L103" s="16">
        <v>0</v>
      </c>
      <c r="M103" s="16">
        <v>3</v>
      </c>
      <c r="N103" s="16">
        <v>0</v>
      </c>
      <c r="O103" s="16">
        <v>0</v>
      </c>
      <c r="P103" s="16">
        <v>1</v>
      </c>
      <c r="Q103" s="16">
        <v>2</v>
      </c>
      <c r="R103" s="16">
        <v>0</v>
      </c>
      <c r="S103" s="16">
        <v>6</v>
      </c>
      <c r="T103" s="16">
        <v>2</v>
      </c>
      <c r="U103" s="16">
        <v>0</v>
      </c>
      <c r="V103" s="16">
        <v>0</v>
      </c>
      <c r="W103" s="16">
        <v>0</v>
      </c>
      <c r="X103" s="16">
        <v>0</v>
      </c>
      <c r="Y103" s="16">
        <v>0</v>
      </c>
      <c r="Z103" s="16">
        <v>0</v>
      </c>
      <c r="AA103" s="16">
        <v>0</v>
      </c>
      <c r="AB103" s="16">
        <v>0</v>
      </c>
      <c r="AC103" s="16">
        <v>90</v>
      </c>
      <c r="AD103" s="31"/>
      <c r="AE103" s="31"/>
      <c r="AF103" s="31"/>
    </row>
    <row r="104" spans="1:32" s="33" customFormat="1">
      <c r="A104" s="18" t="s">
        <v>147</v>
      </c>
      <c r="B104" s="15">
        <v>58.405799000000002</v>
      </c>
      <c r="C104" s="15">
        <v>-96.754774999999995</v>
      </c>
      <c r="D104" s="18" t="s">
        <v>35</v>
      </c>
      <c r="E104" s="18"/>
      <c r="F104" s="18">
        <v>23</v>
      </c>
      <c r="G104" s="16">
        <v>8</v>
      </c>
      <c r="H104" s="16">
        <v>0</v>
      </c>
      <c r="I104" s="16">
        <v>0</v>
      </c>
      <c r="J104" s="16">
        <v>0</v>
      </c>
      <c r="K104" s="16">
        <v>0</v>
      </c>
      <c r="L104" s="16">
        <v>0</v>
      </c>
      <c r="M104" s="16">
        <v>0</v>
      </c>
      <c r="N104" s="16">
        <v>0</v>
      </c>
      <c r="O104" s="16">
        <v>0</v>
      </c>
      <c r="P104" s="16">
        <v>1</v>
      </c>
      <c r="Q104" s="16">
        <v>3</v>
      </c>
      <c r="R104" s="16">
        <v>0</v>
      </c>
      <c r="S104" s="16">
        <v>1</v>
      </c>
      <c r="T104" s="16">
        <v>0</v>
      </c>
      <c r="U104" s="16">
        <v>0</v>
      </c>
      <c r="V104" s="16">
        <v>0</v>
      </c>
      <c r="W104" s="16">
        <v>0</v>
      </c>
      <c r="X104" s="16">
        <v>0</v>
      </c>
      <c r="Y104" s="16">
        <v>0</v>
      </c>
      <c r="Z104" s="16">
        <v>0</v>
      </c>
      <c r="AA104" s="16">
        <v>0</v>
      </c>
      <c r="AB104" s="16">
        <v>0</v>
      </c>
      <c r="AC104" s="16">
        <v>36</v>
      </c>
      <c r="AD104" s="31"/>
      <c r="AE104" s="31"/>
      <c r="AF104" s="31"/>
    </row>
    <row r="105" spans="1:32" s="33" customFormat="1">
      <c r="A105" s="18" t="s">
        <v>148</v>
      </c>
      <c r="B105" s="15">
        <v>58.578144999999999</v>
      </c>
      <c r="C105" s="15">
        <v>-96.139160000000004</v>
      </c>
      <c r="D105" s="18" t="s">
        <v>35</v>
      </c>
      <c r="E105" s="18"/>
      <c r="F105" s="18">
        <v>41</v>
      </c>
      <c r="G105" s="16">
        <v>11</v>
      </c>
      <c r="H105" s="16">
        <v>0</v>
      </c>
      <c r="I105" s="16">
        <v>0</v>
      </c>
      <c r="J105" s="16">
        <v>0</v>
      </c>
      <c r="K105" s="16">
        <v>1</v>
      </c>
      <c r="L105" s="16">
        <v>0</v>
      </c>
      <c r="M105" s="16">
        <v>2</v>
      </c>
      <c r="N105" s="16">
        <v>0</v>
      </c>
      <c r="O105" s="16">
        <v>0</v>
      </c>
      <c r="P105" s="16">
        <v>2</v>
      </c>
      <c r="Q105" s="16">
        <v>2</v>
      </c>
      <c r="R105" s="16">
        <v>0</v>
      </c>
      <c r="S105" s="16">
        <v>0</v>
      </c>
      <c r="T105" s="16">
        <v>1</v>
      </c>
      <c r="U105" s="16">
        <v>0</v>
      </c>
      <c r="V105" s="16">
        <v>0</v>
      </c>
      <c r="W105" s="16">
        <v>1</v>
      </c>
      <c r="X105" s="16">
        <v>0</v>
      </c>
      <c r="Y105" s="16">
        <v>0</v>
      </c>
      <c r="Z105" s="16">
        <v>0</v>
      </c>
      <c r="AA105" s="16">
        <v>0</v>
      </c>
      <c r="AB105" s="16">
        <v>0</v>
      </c>
      <c r="AC105" s="16">
        <v>61</v>
      </c>
      <c r="AD105" s="31"/>
      <c r="AE105" s="31"/>
      <c r="AF105" s="31"/>
    </row>
    <row r="106" spans="1:32" s="33" customFormat="1">
      <c r="A106" s="18" t="s">
        <v>149</v>
      </c>
      <c r="B106" s="15">
        <v>58.322332000000003</v>
      </c>
      <c r="C106" s="15">
        <v>-94.989451000000003</v>
      </c>
      <c r="D106" s="18" t="s">
        <v>35</v>
      </c>
      <c r="E106" s="18"/>
      <c r="F106" s="18">
        <v>4</v>
      </c>
      <c r="G106" s="16">
        <v>3</v>
      </c>
      <c r="H106" s="16">
        <v>0</v>
      </c>
      <c r="I106" s="16">
        <v>0</v>
      </c>
      <c r="J106" s="16">
        <v>0</v>
      </c>
      <c r="K106" s="16">
        <v>0</v>
      </c>
      <c r="L106" s="16">
        <v>0</v>
      </c>
      <c r="M106" s="16">
        <v>0</v>
      </c>
      <c r="N106" s="16">
        <v>0</v>
      </c>
      <c r="O106" s="16">
        <v>0</v>
      </c>
      <c r="P106" s="16">
        <v>0</v>
      </c>
      <c r="Q106" s="16">
        <v>0</v>
      </c>
      <c r="R106" s="16">
        <v>0</v>
      </c>
      <c r="S106" s="16">
        <v>0</v>
      </c>
      <c r="T106" s="16">
        <v>0</v>
      </c>
      <c r="U106" s="16">
        <v>0</v>
      </c>
      <c r="V106" s="16">
        <v>0</v>
      </c>
      <c r="W106" s="16">
        <v>0</v>
      </c>
      <c r="X106" s="16">
        <v>0</v>
      </c>
      <c r="Y106" s="16">
        <v>0</v>
      </c>
      <c r="Z106" s="16">
        <v>0</v>
      </c>
      <c r="AA106" s="16">
        <v>0</v>
      </c>
      <c r="AB106" s="16">
        <v>0</v>
      </c>
      <c r="AC106" s="16">
        <v>7</v>
      </c>
      <c r="AD106" s="31"/>
      <c r="AE106" s="31"/>
      <c r="AF106" s="31"/>
    </row>
    <row r="107" spans="1:32" s="33" customFormat="1">
      <c r="A107" s="18" t="s">
        <v>150</v>
      </c>
      <c r="B107" s="15">
        <v>58.368968000000002</v>
      </c>
      <c r="C107" s="15">
        <v>-95.454884000000007</v>
      </c>
      <c r="D107" s="18" t="s">
        <v>35</v>
      </c>
      <c r="E107" s="18"/>
      <c r="F107" s="18">
        <v>8</v>
      </c>
      <c r="G107" s="16">
        <v>3</v>
      </c>
      <c r="H107" s="16">
        <v>0</v>
      </c>
      <c r="I107" s="16">
        <v>0</v>
      </c>
      <c r="J107" s="16">
        <v>0</v>
      </c>
      <c r="K107" s="16">
        <v>0</v>
      </c>
      <c r="L107" s="16">
        <v>0</v>
      </c>
      <c r="M107" s="16">
        <v>0</v>
      </c>
      <c r="N107" s="16">
        <v>0</v>
      </c>
      <c r="O107" s="16">
        <v>0</v>
      </c>
      <c r="P107" s="16">
        <v>0</v>
      </c>
      <c r="Q107" s="16">
        <v>0</v>
      </c>
      <c r="R107" s="16">
        <v>0</v>
      </c>
      <c r="S107" s="16">
        <v>0</v>
      </c>
      <c r="T107" s="16">
        <v>0</v>
      </c>
      <c r="U107" s="16">
        <v>0</v>
      </c>
      <c r="V107" s="16">
        <v>0</v>
      </c>
      <c r="W107" s="16">
        <v>0</v>
      </c>
      <c r="X107" s="16">
        <v>0</v>
      </c>
      <c r="Y107" s="16">
        <v>0</v>
      </c>
      <c r="Z107" s="16">
        <v>0</v>
      </c>
      <c r="AA107" s="16">
        <v>0</v>
      </c>
      <c r="AB107" s="16">
        <v>0</v>
      </c>
      <c r="AC107" s="16">
        <v>11</v>
      </c>
      <c r="AD107" s="31"/>
      <c r="AE107" s="31"/>
      <c r="AF107" s="31"/>
    </row>
    <row r="108" spans="1:32" s="33" customFormat="1">
      <c r="A108" s="17" t="s">
        <v>151</v>
      </c>
      <c r="B108" s="15">
        <v>58.112594999999999</v>
      </c>
      <c r="C108" s="15">
        <v>-95.763102000000003</v>
      </c>
      <c r="D108" s="18" t="s">
        <v>35</v>
      </c>
      <c r="E108" s="17"/>
      <c r="F108" s="17">
        <v>5</v>
      </c>
      <c r="G108" s="16">
        <v>5</v>
      </c>
      <c r="H108" s="16">
        <v>0</v>
      </c>
      <c r="I108" s="16">
        <v>0</v>
      </c>
      <c r="J108" s="16">
        <v>0</v>
      </c>
      <c r="K108" s="16">
        <v>0</v>
      </c>
      <c r="L108" s="16">
        <v>0</v>
      </c>
      <c r="M108" s="16">
        <v>0</v>
      </c>
      <c r="N108" s="16">
        <v>0</v>
      </c>
      <c r="O108" s="16">
        <v>0</v>
      </c>
      <c r="P108" s="16">
        <v>0</v>
      </c>
      <c r="Q108" s="16">
        <v>0</v>
      </c>
      <c r="R108" s="16">
        <v>0</v>
      </c>
      <c r="S108" s="16">
        <v>0</v>
      </c>
      <c r="T108" s="16">
        <v>0</v>
      </c>
      <c r="U108" s="16">
        <v>0</v>
      </c>
      <c r="V108" s="16">
        <v>0</v>
      </c>
      <c r="W108" s="16">
        <v>0</v>
      </c>
      <c r="X108" s="16">
        <v>0</v>
      </c>
      <c r="Y108" s="16">
        <v>0</v>
      </c>
      <c r="Z108" s="16">
        <v>0</v>
      </c>
      <c r="AA108" s="16">
        <v>0</v>
      </c>
      <c r="AB108" s="16">
        <v>0</v>
      </c>
      <c r="AC108" s="16">
        <v>10</v>
      </c>
      <c r="AD108" s="31"/>
      <c r="AE108" s="31"/>
      <c r="AF108" s="31"/>
    </row>
    <row r="109" spans="1:32" s="33" customFormat="1">
      <c r="A109" s="14" t="s">
        <v>152</v>
      </c>
      <c r="B109" s="15">
        <v>58.135325999999999</v>
      </c>
      <c r="C109" s="15">
        <v>-96.340153000000001</v>
      </c>
      <c r="D109" s="18" t="s">
        <v>35</v>
      </c>
      <c r="E109" s="14"/>
      <c r="F109" s="14">
        <v>105</v>
      </c>
      <c r="G109" s="16">
        <v>93</v>
      </c>
      <c r="H109" s="16">
        <v>1</v>
      </c>
      <c r="I109" s="16">
        <v>0</v>
      </c>
      <c r="J109" s="16">
        <v>0</v>
      </c>
      <c r="K109" s="16">
        <v>2</v>
      </c>
      <c r="L109" s="16">
        <v>0</v>
      </c>
      <c r="M109" s="16">
        <v>1</v>
      </c>
      <c r="N109" s="16">
        <v>0</v>
      </c>
      <c r="O109" s="16">
        <v>0</v>
      </c>
      <c r="P109" s="16">
        <v>6</v>
      </c>
      <c r="Q109" s="16">
        <v>7</v>
      </c>
      <c r="R109" s="16">
        <v>0</v>
      </c>
      <c r="S109" s="16">
        <v>9</v>
      </c>
      <c r="T109" s="16">
        <v>1</v>
      </c>
      <c r="U109" s="16">
        <v>0</v>
      </c>
      <c r="V109" s="16">
        <v>0</v>
      </c>
      <c r="W109" s="16">
        <v>7</v>
      </c>
      <c r="X109" s="16">
        <v>0</v>
      </c>
      <c r="Y109" s="16">
        <v>0</v>
      </c>
      <c r="Z109" s="16">
        <v>0</v>
      </c>
      <c r="AA109" s="16">
        <v>0</v>
      </c>
      <c r="AB109" s="16">
        <v>0</v>
      </c>
      <c r="AC109" s="16">
        <v>232</v>
      </c>
      <c r="AD109" s="31"/>
      <c r="AE109" s="31"/>
      <c r="AF109" s="31"/>
    </row>
    <row r="110" spans="1:32" s="33" customFormat="1">
      <c r="A110" s="14" t="s">
        <v>153</v>
      </c>
      <c r="B110" s="15">
        <v>58.121747999999997</v>
      </c>
      <c r="C110" s="15">
        <v>-97.985614999999996</v>
      </c>
      <c r="D110" s="18" t="s">
        <v>35</v>
      </c>
      <c r="E110" s="14"/>
      <c r="F110" s="14">
        <v>7</v>
      </c>
      <c r="G110" s="16">
        <v>1</v>
      </c>
      <c r="H110" s="16">
        <v>0</v>
      </c>
      <c r="I110" s="16">
        <v>0</v>
      </c>
      <c r="J110" s="16">
        <v>0</v>
      </c>
      <c r="K110" s="16">
        <v>0</v>
      </c>
      <c r="L110" s="16">
        <v>0</v>
      </c>
      <c r="M110" s="16">
        <v>0</v>
      </c>
      <c r="N110" s="16">
        <v>0</v>
      </c>
      <c r="O110" s="16">
        <v>0</v>
      </c>
      <c r="P110" s="16">
        <v>0</v>
      </c>
      <c r="Q110" s="16">
        <v>1</v>
      </c>
      <c r="R110" s="16">
        <v>0</v>
      </c>
      <c r="S110" s="16">
        <v>2</v>
      </c>
      <c r="T110" s="16">
        <v>0</v>
      </c>
      <c r="U110" s="16">
        <v>0</v>
      </c>
      <c r="V110" s="16">
        <v>0</v>
      </c>
      <c r="W110" s="16">
        <v>0</v>
      </c>
      <c r="X110" s="16">
        <v>0</v>
      </c>
      <c r="Y110" s="16">
        <v>0</v>
      </c>
      <c r="Z110" s="16">
        <v>0</v>
      </c>
      <c r="AA110" s="16">
        <v>0</v>
      </c>
      <c r="AB110" s="16">
        <v>0</v>
      </c>
      <c r="AC110" s="16">
        <v>11</v>
      </c>
      <c r="AD110" s="31"/>
      <c r="AE110" s="31"/>
      <c r="AF110" s="31"/>
    </row>
    <row r="111" spans="1:32" s="33" customFormat="1">
      <c r="A111" s="17" t="s">
        <v>154</v>
      </c>
      <c r="B111" s="15">
        <v>58.437426000000002</v>
      </c>
      <c r="C111" s="15">
        <v>-96.134810999999999</v>
      </c>
      <c r="D111" s="18" t="s">
        <v>35</v>
      </c>
      <c r="E111" s="17"/>
      <c r="F111" s="17">
        <v>6</v>
      </c>
      <c r="G111" s="16">
        <v>4</v>
      </c>
      <c r="H111" s="16">
        <v>0</v>
      </c>
      <c r="I111" s="16">
        <v>0</v>
      </c>
      <c r="J111" s="16">
        <v>0</v>
      </c>
      <c r="K111" s="16">
        <v>0</v>
      </c>
      <c r="L111" s="16">
        <v>0</v>
      </c>
      <c r="M111" s="16">
        <v>0</v>
      </c>
      <c r="N111" s="16">
        <v>0</v>
      </c>
      <c r="O111" s="16">
        <v>0</v>
      </c>
      <c r="P111" s="16">
        <v>0</v>
      </c>
      <c r="Q111" s="16">
        <v>0</v>
      </c>
      <c r="R111" s="16">
        <v>0</v>
      </c>
      <c r="S111" s="16">
        <v>0</v>
      </c>
      <c r="T111" s="16">
        <v>0</v>
      </c>
      <c r="U111" s="16">
        <v>0</v>
      </c>
      <c r="V111" s="16">
        <v>0</v>
      </c>
      <c r="W111" s="16">
        <v>0</v>
      </c>
      <c r="X111" s="16">
        <v>0</v>
      </c>
      <c r="Y111" s="16">
        <v>0</v>
      </c>
      <c r="Z111" s="16">
        <v>0</v>
      </c>
      <c r="AA111" s="16">
        <v>0</v>
      </c>
      <c r="AB111" s="16">
        <v>0</v>
      </c>
      <c r="AC111" s="16">
        <v>10</v>
      </c>
      <c r="AD111" s="31"/>
      <c r="AE111" s="31"/>
      <c r="AF111" s="31"/>
    </row>
    <row r="112" spans="1:32" s="33" customFormat="1">
      <c r="A112" s="17" t="s">
        <v>155</v>
      </c>
      <c r="B112" s="15">
        <v>58.326802000000001</v>
      </c>
      <c r="C112" s="15">
        <v>-95.997840999999994</v>
      </c>
      <c r="D112" s="18" t="s">
        <v>35</v>
      </c>
      <c r="E112" s="17"/>
      <c r="F112" s="17">
        <v>3</v>
      </c>
      <c r="G112" s="16">
        <v>4</v>
      </c>
      <c r="H112" s="16">
        <v>0</v>
      </c>
      <c r="I112" s="16">
        <v>0</v>
      </c>
      <c r="J112" s="16">
        <v>0</v>
      </c>
      <c r="K112" s="16">
        <v>0</v>
      </c>
      <c r="L112" s="16">
        <v>0</v>
      </c>
      <c r="M112" s="16">
        <v>0</v>
      </c>
      <c r="N112" s="16">
        <v>0</v>
      </c>
      <c r="O112" s="16">
        <v>0</v>
      </c>
      <c r="P112" s="16">
        <v>0</v>
      </c>
      <c r="Q112" s="16">
        <v>2</v>
      </c>
      <c r="R112" s="16">
        <v>0</v>
      </c>
      <c r="S112" s="16">
        <v>0</v>
      </c>
      <c r="T112" s="16">
        <v>0</v>
      </c>
      <c r="U112" s="16">
        <v>0</v>
      </c>
      <c r="V112" s="16">
        <v>0</v>
      </c>
      <c r="W112" s="16">
        <v>0</v>
      </c>
      <c r="X112" s="16">
        <v>0</v>
      </c>
      <c r="Y112" s="16">
        <v>0</v>
      </c>
      <c r="Z112" s="16">
        <v>0</v>
      </c>
      <c r="AA112" s="16">
        <v>0</v>
      </c>
      <c r="AB112" s="16"/>
      <c r="AC112" s="16">
        <v>9</v>
      </c>
      <c r="AD112" s="31"/>
      <c r="AE112" s="31"/>
      <c r="AF112" s="31"/>
    </row>
    <row r="113" spans="1:32" s="33" customFormat="1">
      <c r="A113" s="14" t="s">
        <v>156</v>
      </c>
      <c r="B113" s="15">
        <v>58.215986000000001</v>
      </c>
      <c r="C113" s="15">
        <v>-96.903655999999998</v>
      </c>
      <c r="D113" s="18" t="s">
        <v>35</v>
      </c>
      <c r="E113" s="14"/>
      <c r="F113" s="14">
        <f>43+15+3</f>
        <v>61</v>
      </c>
      <c r="G113" s="16">
        <v>67</v>
      </c>
      <c r="H113" s="16">
        <v>0</v>
      </c>
      <c r="I113" s="16">
        <v>0</v>
      </c>
      <c r="J113" s="16">
        <v>0</v>
      </c>
      <c r="K113" s="16">
        <v>0</v>
      </c>
      <c r="L113" s="16">
        <v>0</v>
      </c>
      <c r="M113" s="16">
        <v>0</v>
      </c>
      <c r="N113" s="16">
        <v>0</v>
      </c>
      <c r="O113" s="16">
        <v>0</v>
      </c>
      <c r="P113" s="16">
        <v>3</v>
      </c>
      <c r="Q113" s="16">
        <v>15</v>
      </c>
      <c r="R113" s="16">
        <v>0</v>
      </c>
      <c r="S113" s="16">
        <v>4</v>
      </c>
      <c r="T113" s="16">
        <v>0</v>
      </c>
      <c r="U113" s="16">
        <v>4</v>
      </c>
      <c r="V113" s="16">
        <v>0</v>
      </c>
      <c r="W113" s="16">
        <v>0</v>
      </c>
      <c r="X113" s="16">
        <v>0</v>
      </c>
      <c r="Y113" s="16">
        <v>0</v>
      </c>
      <c r="Z113" s="16">
        <v>0</v>
      </c>
      <c r="AA113" s="16">
        <v>0</v>
      </c>
      <c r="AB113" s="16">
        <v>0</v>
      </c>
      <c r="AC113" s="16">
        <v>154</v>
      </c>
      <c r="AD113" s="31"/>
      <c r="AE113" s="31"/>
      <c r="AF113" s="31"/>
    </row>
    <row r="114" spans="1:32" s="33" customFormat="1">
      <c r="A114" s="17" t="s">
        <v>157</v>
      </c>
      <c r="B114" s="15">
        <v>58.370320999999997</v>
      </c>
      <c r="C114" s="15">
        <v>-96.580150000000003</v>
      </c>
      <c r="D114" s="18" t="s">
        <v>35</v>
      </c>
      <c r="E114" s="17"/>
      <c r="F114" s="17">
        <v>16</v>
      </c>
      <c r="G114" s="16">
        <v>6</v>
      </c>
      <c r="H114" s="16">
        <v>0</v>
      </c>
      <c r="I114" s="16">
        <v>0</v>
      </c>
      <c r="J114" s="16">
        <v>0</v>
      </c>
      <c r="K114" s="16">
        <v>0</v>
      </c>
      <c r="L114" s="16">
        <v>0</v>
      </c>
      <c r="M114" s="16">
        <v>0</v>
      </c>
      <c r="N114" s="16">
        <v>0</v>
      </c>
      <c r="O114" s="16">
        <v>0</v>
      </c>
      <c r="P114" s="16">
        <v>1</v>
      </c>
      <c r="Q114" s="16">
        <v>0</v>
      </c>
      <c r="R114" s="16">
        <v>0</v>
      </c>
      <c r="S114" s="16">
        <v>0</v>
      </c>
      <c r="T114" s="16">
        <v>0</v>
      </c>
      <c r="U114" s="16">
        <v>0</v>
      </c>
      <c r="V114" s="16">
        <v>0</v>
      </c>
      <c r="W114" s="16">
        <v>0</v>
      </c>
      <c r="X114" s="16">
        <v>0</v>
      </c>
      <c r="Y114" s="16">
        <v>0</v>
      </c>
      <c r="Z114" s="16">
        <v>0</v>
      </c>
      <c r="AA114" s="16">
        <v>0</v>
      </c>
      <c r="AB114" s="16">
        <v>0</v>
      </c>
      <c r="AC114" s="16">
        <v>23</v>
      </c>
      <c r="AD114" s="31"/>
      <c r="AE114" s="31"/>
      <c r="AF114" s="31"/>
    </row>
    <row r="115" spans="1:32" s="33" customFormat="1">
      <c r="A115" s="14" t="s">
        <v>158</v>
      </c>
      <c r="B115" s="15">
        <v>58.090831999999999</v>
      </c>
      <c r="C115" s="15">
        <v>-96.754372000000004</v>
      </c>
      <c r="D115" s="18" t="s">
        <v>35</v>
      </c>
      <c r="E115" s="14"/>
      <c r="F115" s="14">
        <v>13</v>
      </c>
      <c r="G115" s="16">
        <v>5</v>
      </c>
      <c r="H115" s="16">
        <v>0</v>
      </c>
      <c r="I115" s="16">
        <v>0</v>
      </c>
      <c r="J115" s="16">
        <v>0</v>
      </c>
      <c r="K115" s="16">
        <v>0</v>
      </c>
      <c r="L115" s="16">
        <v>0</v>
      </c>
      <c r="M115" s="16">
        <v>0</v>
      </c>
      <c r="N115" s="16">
        <v>1</v>
      </c>
      <c r="O115" s="16">
        <v>0</v>
      </c>
      <c r="P115" s="16">
        <v>1</v>
      </c>
      <c r="Q115" s="16">
        <v>1</v>
      </c>
      <c r="R115" s="16">
        <v>0</v>
      </c>
      <c r="S115" s="16">
        <v>0</v>
      </c>
      <c r="T115" s="16">
        <v>0</v>
      </c>
      <c r="U115" s="16">
        <v>0</v>
      </c>
      <c r="V115" s="16">
        <v>0</v>
      </c>
      <c r="W115" s="16">
        <v>0</v>
      </c>
      <c r="X115" s="16">
        <v>0</v>
      </c>
      <c r="Y115" s="16">
        <v>0</v>
      </c>
      <c r="Z115" s="16">
        <v>0</v>
      </c>
      <c r="AA115" s="16">
        <v>0</v>
      </c>
      <c r="AB115" s="16">
        <v>0</v>
      </c>
      <c r="AC115" s="16">
        <v>21</v>
      </c>
      <c r="AD115" s="31"/>
      <c r="AE115" s="31"/>
      <c r="AF115" s="31"/>
    </row>
    <row r="116" spans="1:32" s="33" customFormat="1">
      <c r="A116" s="14" t="s">
        <v>159</v>
      </c>
      <c r="B116" s="15">
        <v>58.128568999999999</v>
      </c>
      <c r="C116" s="15">
        <v>-97.136768000000004</v>
      </c>
      <c r="D116" s="18" t="s">
        <v>35</v>
      </c>
      <c r="E116" s="14"/>
      <c r="F116" s="14">
        <v>31</v>
      </c>
      <c r="G116" s="16">
        <v>23</v>
      </c>
      <c r="H116" s="16">
        <v>0</v>
      </c>
      <c r="I116" s="16">
        <v>0</v>
      </c>
      <c r="J116" s="16">
        <v>0</v>
      </c>
      <c r="K116" s="16">
        <v>0</v>
      </c>
      <c r="L116" s="16">
        <v>1</v>
      </c>
      <c r="M116" s="16">
        <v>1</v>
      </c>
      <c r="N116" s="16">
        <v>0</v>
      </c>
      <c r="O116" s="16">
        <v>0</v>
      </c>
      <c r="P116" s="16">
        <v>0</v>
      </c>
      <c r="Q116" s="16">
        <v>6</v>
      </c>
      <c r="R116" s="16">
        <v>0</v>
      </c>
      <c r="S116" s="16">
        <v>2</v>
      </c>
      <c r="T116" s="16">
        <v>0</v>
      </c>
      <c r="U116" s="16">
        <v>0</v>
      </c>
      <c r="V116" s="16">
        <v>0</v>
      </c>
      <c r="W116" s="16">
        <v>1</v>
      </c>
      <c r="X116" s="16">
        <v>0</v>
      </c>
      <c r="Y116" s="16">
        <v>0</v>
      </c>
      <c r="Z116" s="16">
        <v>0</v>
      </c>
      <c r="AA116" s="16">
        <v>0</v>
      </c>
      <c r="AB116" s="16">
        <v>0</v>
      </c>
      <c r="AC116" s="16">
        <v>65</v>
      </c>
      <c r="AD116" s="31"/>
      <c r="AE116" s="31"/>
      <c r="AF116" s="31"/>
    </row>
    <row r="117" spans="1:32" s="33" customFormat="1">
      <c r="A117" s="14" t="s">
        <v>160</v>
      </c>
      <c r="B117" s="15">
        <v>58.010674000000002</v>
      </c>
      <c r="C117" s="15">
        <v>-96.736363999999995</v>
      </c>
      <c r="D117" s="18" t="s">
        <v>35</v>
      </c>
      <c r="E117" s="14"/>
      <c r="F117" s="14">
        <v>9</v>
      </c>
      <c r="G117" s="16">
        <v>8</v>
      </c>
      <c r="H117" s="16">
        <v>0</v>
      </c>
      <c r="I117" s="16">
        <v>0</v>
      </c>
      <c r="J117" s="16">
        <v>0</v>
      </c>
      <c r="K117" s="16">
        <v>0</v>
      </c>
      <c r="L117" s="16">
        <v>0</v>
      </c>
      <c r="M117" s="16">
        <v>0</v>
      </c>
      <c r="N117" s="16">
        <v>0</v>
      </c>
      <c r="O117" s="16">
        <v>3</v>
      </c>
      <c r="P117" s="16">
        <v>1</v>
      </c>
      <c r="Q117" s="16">
        <v>4</v>
      </c>
      <c r="R117" s="16">
        <v>0</v>
      </c>
      <c r="S117" s="16">
        <v>3</v>
      </c>
      <c r="T117" s="16">
        <v>0</v>
      </c>
      <c r="U117" s="16">
        <v>0</v>
      </c>
      <c r="V117" s="16">
        <v>0</v>
      </c>
      <c r="W117" s="16">
        <v>0</v>
      </c>
      <c r="X117" s="16">
        <v>0</v>
      </c>
      <c r="Y117" s="16">
        <v>0</v>
      </c>
      <c r="Z117" s="16">
        <v>0</v>
      </c>
      <c r="AA117" s="16">
        <v>0</v>
      </c>
      <c r="AB117" s="16">
        <v>0</v>
      </c>
      <c r="AC117" s="16">
        <v>28</v>
      </c>
      <c r="AD117" s="31"/>
      <c r="AE117" s="31"/>
      <c r="AF117" s="31"/>
    </row>
    <row r="118" spans="1:32" s="33" customFormat="1">
      <c r="A118" s="17" t="s">
        <v>161</v>
      </c>
      <c r="B118" s="15">
        <v>58.326180999999998</v>
      </c>
      <c r="C118" s="15">
        <v>-96.678053000000006</v>
      </c>
      <c r="D118" s="18" t="s">
        <v>35</v>
      </c>
      <c r="E118" s="17"/>
      <c r="F118" s="17">
        <v>11</v>
      </c>
      <c r="G118" s="16">
        <v>0</v>
      </c>
      <c r="H118" s="16">
        <v>0</v>
      </c>
      <c r="I118" s="16">
        <v>0</v>
      </c>
      <c r="J118" s="16">
        <v>0</v>
      </c>
      <c r="K118" s="16">
        <v>0</v>
      </c>
      <c r="L118" s="16">
        <v>1</v>
      </c>
      <c r="M118" s="16">
        <v>0</v>
      </c>
      <c r="N118" s="16">
        <v>0</v>
      </c>
      <c r="O118" s="16">
        <v>0</v>
      </c>
      <c r="P118" s="16">
        <v>1</v>
      </c>
      <c r="Q118" s="16">
        <v>1</v>
      </c>
      <c r="R118" s="16">
        <v>0</v>
      </c>
      <c r="S118" s="16">
        <v>1</v>
      </c>
      <c r="T118" s="16">
        <v>0</v>
      </c>
      <c r="U118" s="16">
        <v>0</v>
      </c>
      <c r="V118" s="16">
        <v>0</v>
      </c>
      <c r="W118" s="16">
        <v>0</v>
      </c>
      <c r="X118" s="16">
        <v>0</v>
      </c>
      <c r="Y118" s="16">
        <v>0</v>
      </c>
      <c r="Z118" s="16">
        <v>0</v>
      </c>
      <c r="AA118" s="16">
        <v>0</v>
      </c>
      <c r="AB118" s="16">
        <v>0</v>
      </c>
      <c r="AC118" s="16">
        <v>15</v>
      </c>
      <c r="AD118" s="31"/>
      <c r="AE118" s="31"/>
      <c r="AF118" s="31"/>
    </row>
    <row r="119" spans="1:32" s="33" customFormat="1">
      <c r="A119" s="17" t="s">
        <v>162</v>
      </c>
      <c r="B119" s="15">
        <v>58.117533999999999</v>
      </c>
      <c r="C119" s="15">
        <v>-96.247625999999997</v>
      </c>
      <c r="D119" s="18" t="s">
        <v>163</v>
      </c>
      <c r="E119" s="17"/>
      <c r="F119" s="17">
        <v>3</v>
      </c>
      <c r="G119" s="16">
        <v>3</v>
      </c>
      <c r="H119" s="16">
        <v>0</v>
      </c>
      <c r="I119" s="16">
        <v>0</v>
      </c>
      <c r="J119" s="16">
        <v>0</v>
      </c>
      <c r="K119" s="16">
        <v>0</v>
      </c>
      <c r="L119" s="16">
        <v>0</v>
      </c>
      <c r="M119" s="16">
        <v>0</v>
      </c>
      <c r="N119" s="16">
        <v>0</v>
      </c>
      <c r="O119" s="16">
        <v>0</v>
      </c>
      <c r="P119" s="16">
        <v>0</v>
      </c>
      <c r="Q119" s="16">
        <v>0</v>
      </c>
      <c r="R119" s="16">
        <v>0</v>
      </c>
      <c r="S119" s="16">
        <v>0</v>
      </c>
      <c r="T119" s="16">
        <v>0</v>
      </c>
      <c r="U119" s="16">
        <v>0</v>
      </c>
      <c r="V119" s="16">
        <v>0</v>
      </c>
      <c r="W119" s="16">
        <v>0</v>
      </c>
      <c r="X119" s="16">
        <v>0</v>
      </c>
      <c r="Y119" s="16">
        <v>0</v>
      </c>
      <c r="Z119" s="16">
        <v>0</v>
      </c>
      <c r="AA119" s="16">
        <v>0</v>
      </c>
      <c r="AB119" s="16">
        <v>0</v>
      </c>
      <c r="AC119" s="16">
        <v>6</v>
      </c>
      <c r="AD119" s="31"/>
      <c r="AE119" s="31"/>
      <c r="AF119" s="31"/>
    </row>
    <row r="120" spans="1:32" s="33" customFormat="1">
      <c r="A120" s="17" t="s">
        <v>164</v>
      </c>
      <c r="B120" s="15">
        <v>58.086602999999997</v>
      </c>
      <c r="C120" s="15">
        <v>-96.503044000000003</v>
      </c>
      <c r="D120" s="18" t="s">
        <v>163</v>
      </c>
      <c r="E120" s="17"/>
      <c r="F120" s="17">
        <v>126</v>
      </c>
      <c r="G120" s="16">
        <v>13</v>
      </c>
      <c r="H120" s="16">
        <v>0</v>
      </c>
      <c r="I120" s="16">
        <v>0</v>
      </c>
      <c r="J120" s="16">
        <v>0</v>
      </c>
      <c r="K120" s="16">
        <v>3</v>
      </c>
      <c r="L120" s="16">
        <v>0</v>
      </c>
      <c r="M120" s="16">
        <v>2</v>
      </c>
      <c r="N120" s="16">
        <v>0</v>
      </c>
      <c r="O120" s="16">
        <v>0</v>
      </c>
      <c r="P120" s="16">
        <v>4</v>
      </c>
      <c r="Q120" s="16">
        <v>8</v>
      </c>
      <c r="R120" s="16">
        <v>0</v>
      </c>
      <c r="S120" s="16">
        <v>9</v>
      </c>
      <c r="T120" s="16">
        <v>0</v>
      </c>
      <c r="U120" s="16">
        <v>6</v>
      </c>
      <c r="V120" s="16">
        <v>0</v>
      </c>
      <c r="W120" s="16">
        <v>0</v>
      </c>
      <c r="X120" s="16">
        <v>0</v>
      </c>
      <c r="Y120" s="16">
        <v>0</v>
      </c>
      <c r="Z120" s="16">
        <v>0</v>
      </c>
      <c r="AA120" s="16">
        <v>1</v>
      </c>
      <c r="AB120" s="16">
        <v>0</v>
      </c>
      <c r="AC120" s="16">
        <v>172</v>
      </c>
      <c r="AD120" s="31"/>
      <c r="AE120" s="31"/>
      <c r="AF120" s="31"/>
    </row>
    <row r="121" spans="1:32" s="33" customFormat="1">
      <c r="A121" s="14" t="s">
        <v>165</v>
      </c>
      <c r="B121" s="15">
        <v>58.274686000000003</v>
      </c>
      <c r="C121" s="15">
        <v>-97.025135000000006</v>
      </c>
      <c r="D121" s="14" t="s">
        <v>35</v>
      </c>
      <c r="E121" s="14"/>
      <c r="F121" s="14">
        <v>3</v>
      </c>
      <c r="G121" s="16">
        <v>2</v>
      </c>
      <c r="H121" s="16">
        <v>0</v>
      </c>
      <c r="I121" s="16">
        <v>0</v>
      </c>
      <c r="J121" s="16">
        <v>0</v>
      </c>
      <c r="K121" s="16">
        <v>0</v>
      </c>
      <c r="L121" s="16">
        <v>0</v>
      </c>
      <c r="M121" s="16">
        <v>0</v>
      </c>
      <c r="N121" s="16">
        <v>0</v>
      </c>
      <c r="O121" s="16">
        <v>0</v>
      </c>
      <c r="P121" s="16">
        <v>2</v>
      </c>
      <c r="Q121" s="16">
        <v>1</v>
      </c>
      <c r="R121" s="16">
        <v>0</v>
      </c>
      <c r="S121" s="16">
        <v>0</v>
      </c>
      <c r="T121" s="16">
        <v>0</v>
      </c>
      <c r="U121" s="16">
        <v>0</v>
      </c>
      <c r="V121" s="16">
        <v>0</v>
      </c>
      <c r="W121" s="16">
        <v>1</v>
      </c>
      <c r="X121" s="16">
        <v>0</v>
      </c>
      <c r="Y121" s="16">
        <v>0</v>
      </c>
      <c r="Z121" s="16">
        <v>0</v>
      </c>
      <c r="AA121" s="16">
        <v>0</v>
      </c>
      <c r="AB121" s="16">
        <v>0</v>
      </c>
      <c r="AC121" s="16">
        <v>9</v>
      </c>
      <c r="AD121" s="31"/>
      <c r="AE121" s="31"/>
      <c r="AF121" s="31"/>
    </row>
    <row r="122" spans="1:32" s="33" customFormat="1">
      <c r="A122" s="14" t="s">
        <v>166</v>
      </c>
      <c r="B122" s="15">
        <v>58.137354000000002</v>
      </c>
      <c r="C122" s="15">
        <v>-96.816737000000003</v>
      </c>
      <c r="D122" s="14" t="s">
        <v>35</v>
      </c>
      <c r="E122" s="14"/>
      <c r="F122" s="16">
        <v>33</v>
      </c>
      <c r="G122" s="16">
        <v>31</v>
      </c>
      <c r="H122" s="16">
        <v>0</v>
      </c>
      <c r="I122" s="16">
        <v>0</v>
      </c>
      <c r="J122" s="16">
        <v>0</v>
      </c>
      <c r="K122" s="16">
        <v>0</v>
      </c>
      <c r="L122" s="16">
        <v>1</v>
      </c>
      <c r="M122" s="16">
        <v>1</v>
      </c>
      <c r="N122" s="16">
        <v>0</v>
      </c>
      <c r="O122" s="16">
        <v>0</v>
      </c>
      <c r="P122" s="16">
        <v>2</v>
      </c>
      <c r="Q122" s="16">
        <v>0</v>
      </c>
      <c r="R122" s="16">
        <v>0</v>
      </c>
      <c r="S122" s="16">
        <v>3</v>
      </c>
      <c r="T122" s="16">
        <v>0</v>
      </c>
      <c r="U122" s="16">
        <v>0</v>
      </c>
      <c r="V122" s="16">
        <v>0</v>
      </c>
      <c r="W122" s="16">
        <v>1</v>
      </c>
      <c r="X122" s="16">
        <v>0</v>
      </c>
      <c r="Y122" s="16">
        <v>0</v>
      </c>
      <c r="Z122" s="16">
        <v>0</v>
      </c>
      <c r="AA122" s="16">
        <v>1</v>
      </c>
      <c r="AB122" s="16">
        <v>0</v>
      </c>
      <c r="AC122" s="16">
        <v>73</v>
      </c>
      <c r="AD122" s="31"/>
      <c r="AE122" s="31"/>
      <c r="AF122" s="31"/>
    </row>
    <row r="123" spans="1:32" s="33" customFormat="1">
      <c r="A123" s="17" t="s">
        <v>167</v>
      </c>
      <c r="B123" s="15">
        <v>58.537647</v>
      </c>
      <c r="C123" s="15">
        <v>-95.041449</v>
      </c>
      <c r="D123" s="17" t="s">
        <v>168</v>
      </c>
      <c r="E123" s="17"/>
      <c r="F123" s="17">
        <v>1</v>
      </c>
      <c r="G123" s="16">
        <v>7</v>
      </c>
      <c r="H123" s="16">
        <v>0</v>
      </c>
      <c r="I123" s="16">
        <v>0</v>
      </c>
      <c r="J123" s="16">
        <v>0</v>
      </c>
      <c r="K123" s="16">
        <v>0</v>
      </c>
      <c r="L123" s="16">
        <v>0</v>
      </c>
      <c r="M123" s="16">
        <v>0</v>
      </c>
      <c r="N123" s="16">
        <v>0</v>
      </c>
      <c r="O123" s="16">
        <v>0</v>
      </c>
      <c r="P123" s="16">
        <v>0</v>
      </c>
      <c r="Q123" s="16">
        <v>0</v>
      </c>
      <c r="R123" s="16">
        <v>0</v>
      </c>
      <c r="S123" s="16">
        <v>1</v>
      </c>
      <c r="T123" s="16">
        <v>0</v>
      </c>
      <c r="U123" s="16">
        <v>0</v>
      </c>
      <c r="V123" s="16">
        <v>0</v>
      </c>
      <c r="W123" s="16">
        <v>0</v>
      </c>
      <c r="X123" s="16">
        <v>0</v>
      </c>
      <c r="Y123" s="16">
        <v>0</v>
      </c>
      <c r="Z123" s="16">
        <v>0</v>
      </c>
      <c r="AA123" s="16">
        <v>0</v>
      </c>
      <c r="AB123" s="16">
        <v>0</v>
      </c>
      <c r="AC123" s="16">
        <v>9</v>
      </c>
      <c r="AD123" s="31"/>
      <c r="AE123" s="31"/>
      <c r="AF123" s="31"/>
    </row>
    <row r="124" spans="1:32" s="33" customFormat="1">
      <c r="A124" s="17" t="s">
        <v>169</v>
      </c>
      <c r="B124" s="15">
        <v>58.614983000000002</v>
      </c>
      <c r="C124" s="15">
        <v>-95.022576999999998</v>
      </c>
      <c r="D124" s="14" t="s">
        <v>35</v>
      </c>
      <c r="E124" s="17"/>
      <c r="F124" s="17">
        <v>3</v>
      </c>
      <c r="G124" s="16">
        <v>5</v>
      </c>
      <c r="H124" s="16">
        <v>0</v>
      </c>
      <c r="I124" s="16">
        <v>0</v>
      </c>
      <c r="J124" s="16">
        <v>0</v>
      </c>
      <c r="K124" s="16">
        <v>1</v>
      </c>
      <c r="L124" s="16">
        <v>0</v>
      </c>
      <c r="M124" s="16">
        <v>0</v>
      </c>
      <c r="N124" s="16">
        <v>0</v>
      </c>
      <c r="O124" s="16">
        <v>0</v>
      </c>
      <c r="P124" s="16">
        <v>0</v>
      </c>
      <c r="Q124" s="16">
        <v>0</v>
      </c>
      <c r="R124" s="16">
        <v>0</v>
      </c>
      <c r="S124" s="16">
        <v>0</v>
      </c>
      <c r="T124" s="16">
        <v>0</v>
      </c>
      <c r="U124" s="16">
        <v>0</v>
      </c>
      <c r="V124" s="16">
        <v>0</v>
      </c>
      <c r="W124" s="16">
        <v>0</v>
      </c>
      <c r="X124" s="16">
        <v>0</v>
      </c>
      <c r="Y124" s="16">
        <v>0</v>
      </c>
      <c r="Z124" s="16">
        <v>0</v>
      </c>
      <c r="AA124" s="16">
        <v>0</v>
      </c>
      <c r="AB124" s="16">
        <v>0</v>
      </c>
      <c r="AC124" s="16">
        <v>9</v>
      </c>
      <c r="AD124" s="31"/>
      <c r="AE124" s="31"/>
      <c r="AF124" s="31"/>
    </row>
    <row r="125" spans="1:32" s="33" customFormat="1">
      <c r="A125" s="17" t="s">
        <v>170</v>
      </c>
      <c r="B125" s="15">
        <v>58.319578999999997</v>
      </c>
      <c r="C125" s="15">
        <v>-97.357714999999999</v>
      </c>
      <c r="D125" s="14" t="s">
        <v>35</v>
      </c>
      <c r="E125" s="17"/>
      <c r="F125" s="17">
        <v>38</v>
      </c>
      <c r="G125" s="16">
        <v>1</v>
      </c>
      <c r="H125" s="16">
        <v>0</v>
      </c>
      <c r="I125" s="16">
        <v>0</v>
      </c>
      <c r="J125" s="16">
        <v>0</v>
      </c>
      <c r="K125" s="16">
        <v>1</v>
      </c>
      <c r="L125" s="16">
        <v>0</v>
      </c>
      <c r="M125" s="16">
        <v>0</v>
      </c>
      <c r="N125" s="16">
        <v>0</v>
      </c>
      <c r="O125" s="16">
        <v>1</v>
      </c>
      <c r="P125" s="16">
        <v>0</v>
      </c>
      <c r="Q125" s="16">
        <v>2</v>
      </c>
      <c r="R125" s="16">
        <v>0</v>
      </c>
      <c r="S125" s="16">
        <v>3</v>
      </c>
      <c r="T125" s="16">
        <v>0</v>
      </c>
      <c r="U125" s="16">
        <v>0</v>
      </c>
      <c r="V125" s="16">
        <v>0</v>
      </c>
      <c r="W125" s="16">
        <v>0</v>
      </c>
      <c r="X125" s="16">
        <v>0</v>
      </c>
      <c r="Y125" s="16">
        <v>0</v>
      </c>
      <c r="Z125" s="16">
        <v>0</v>
      </c>
      <c r="AA125" s="16">
        <v>0</v>
      </c>
      <c r="AB125" s="16">
        <v>0</v>
      </c>
      <c r="AC125" s="16">
        <v>46</v>
      </c>
      <c r="AD125" s="31"/>
      <c r="AE125" s="31"/>
      <c r="AF125" s="31"/>
    </row>
    <row r="126" spans="1:32" s="33" customFormat="1">
      <c r="A126" s="14" t="s">
        <v>171</v>
      </c>
      <c r="B126" s="15">
        <v>58.049661</v>
      </c>
      <c r="C126" s="15">
        <v>-97.495734999999996</v>
      </c>
      <c r="D126" s="14" t="s">
        <v>35</v>
      </c>
      <c r="E126" s="14"/>
      <c r="F126" s="14">
        <v>40</v>
      </c>
      <c r="G126" s="16">
        <v>17</v>
      </c>
      <c r="H126" s="16">
        <v>0</v>
      </c>
      <c r="I126" s="16">
        <v>0</v>
      </c>
      <c r="J126" s="16">
        <v>0</v>
      </c>
      <c r="K126" s="16">
        <v>2</v>
      </c>
      <c r="L126" s="16">
        <v>0</v>
      </c>
      <c r="M126" s="16">
        <v>0</v>
      </c>
      <c r="N126" s="16">
        <v>0</v>
      </c>
      <c r="O126" s="16">
        <v>0</v>
      </c>
      <c r="P126" s="16">
        <v>1</v>
      </c>
      <c r="Q126" s="16">
        <v>4</v>
      </c>
      <c r="R126" s="16">
        <v>0</v>
      </c>
      <c r="S126" s="16">
        <v>6</v>
      </c>
      <c r="T126" s="16">
        <v>0</v>
      </c>
      <c r="U126" s="16">
        <v>0</v>
      </c>
      <c r="V126" s="16">
        <v>0</v>
      </c>
      <c r="W126" s="16">
        <v>0</v>
      </c>
      <c r="X126" s="16">
        <v>0</v>
      </c>
      <c r="Y126" s="16">
        <v>0</v>
      </c>
      <c r="Z126" s="16">
        <v>0</v>
      </c>
      <c r="AA126" s="16">
        <v>1</v>
      </c>
      <c r="AB126" s="16">
        <v>0</v>
      </c>
      <c r="AC126" s="16">
        <v>71</v>
      </c>
      <c r="AD126" s="31"/>
      <c r="AE126" s="31"/>
      <c r="AF126" s="31"/>
    </row>
    <row r="127" spans="1:32" s="33" customFormat="1">
      <c r="A127" s="14" t="s">
        <v>172</v>
      </c>
      <c r="B127" s="15">
        <v>58.225332000000002</v>
      </c>
      <c r="C127" s="15">
        <v>-97.470224999999999</v>
      </c>
      <c r="D127" s="14" t="s">
        <v>35</v>
      </c>
      <c r="E127" s="14"/>
      <c r="F127" s="14">
        <v>9</v>
      </c>
      <c r="G127" s="16">
        <v>0</v>
      </c>
      <c r="H127" s="16">
        <v>0</v>
      </c>
      <c r="I127" s="16">
        <v>0</v>
      </c>
      <c r="J127" s="16">
        <v>0</v>
      </c>
      <c r="K127" s="16">
        <v>0</v>
      </c>
      <c r="L127" s="16">
        <v>0</v>
      </c>
      <c r="M127" s="16">
        <v>0</v>
      </c>
      <c r="N127" s="16">
        <v>0</v>
      </c>
      <c r="O127" s="16">
        <v>0</v>
      </c>
      <c r="P127" s="16">
        <v>0</v>
      </c>
      <c r="Q127" s="16">
        <v>0</v>
      </c>
      <c r="R127" s="16">
        <v>0</v>
      </c>
      <c r="S127" s="16">
        <v>0</v>
      </c>
      <c r="T127" s="16">
        <v>0</v>
      </c>
      <c r="U127" s="16">
        <v>0</v>
      </c>
      <c r="V127" s="16">
        <v>0</v>
      </c>
      <c r="W127" s="16">
        <v>0</v>
      </c>
      <c r="X127" s="16">
        <v>0</v>
      </c>
      <c r="Y127" s="16">
        <v>0</v>
      </c>
      <c r="Z127" s="16">
        <v>0</v>
      </c>
      <c r="AA127" s="16">
        <v>0</v>
      </c>
      <c r="AB127" s="16">
        <v>0</v>
      </c>
      <c r="AC127" s="16">
        <v>9</v>
      </c>
      <c r="AD127" s="31"/>
      <c r="AE127" s="31"/>
      <c r="AF127" s="31"/>
    </row>
    <row r="128" spans="1:32" s="33" customFormat="1">
      <c r="A128" s="14" t="s">
        <v>173</v>
      </c>
      <c r="B128" s="15">
        <v>58.107762000000001</v>
      </c>
      <c r="C128" s="15">
        <v>-97.108351999999996</v>
      </c>
      <c r="D128" s="14" t="s">
        <v>35</v>
      </c>
      <c r="E128" s="14"/>
      <c r="F128" s="14">
        <v>0</v>
      </c>
      <c r="G128" s="14">
        <v>0</v>
      </c>
      <c r="H128" s="16">
        <v>0</v>
      </c>
      <c r="I128" s="16">
        <v>0</v>
      </c>
      <c r="J128" s="16">
        <v>0</v>
      </c>
      <c r="K128" s="14">
        <v>0</v>
      </c>
      <c r="L128" s="14">
        <v>0</v>
      </c>
      <c r="M128" s="14">
        <v>0</v>
      </c>
      <c r="N128" s="16">
        <v>0</v>
      </c>
      <c r="O128" s="16">
        <v>0</v>
      </c>
      <c r="P128" s="14">
        <v>0</v>
      </c>
      <c r="Q128" s="14">
        <v>0</v>
      </c>
      <c r="R128" s="16">
        <v>0</v>
      </c>
      <c r="S128" s="14">
        <v>0</v>
      </c>
      <c r="T128" s="14">
        <v>0</v>
      </c>
      <c r="U128" s="14">
        <v>0</v>
      </c>
      <c r="V128" s="14">
        <v>0</v>
      </c>
      <c r="W128" s="14">
        <v>0</v>
      </c>
      <c r="X128" s="16">
        <v>0</v>
      </c>
      <c r="Y128" s="16">
        <v>0</v>
      </c>
      <c r="Z128" s="16">
        <v>0</v>
      </c>
      <c r="AA128" s="14">
        <v>0</v>
      </c>
      <c r="AB128" s="16">
        <v>0</v>
      </c>
      <c r="AC128" s="16">
        <v>0</v>
      </c>
      <c r="AD128" s="31"/>
      <c r="AE128" s="31"/>
      <c r="AF128" s="31"/>
    </row>
    <row r="129" spans="1:32" s="33" customFormat="1">
      <c r="A129" s="17" t="s">
        <v>174</v>
      </c>
      <c r="B129" s="15">
        <v>58.565075</v>
      </c>
      <c r="C129" s="15">
        <v>-96.015868999999995</v>
      </c>
      <c r="D129" s="17" t="s">
        <v>35</v>
      </c>
      <c r="E129" s="17"/>
      <c r="F129" s="17">
        <v>7</v>
      </c>
      <c r="G129" s="16">
        <v>0</v>
      </c>
      <c r="H129" s="16">
        <v>0</v>
      </c>
      <c r="I129" s="16">
        <v>0</v>
      </c>
      <c r="J129" s="16">
        <v>0</v>
      </c>
      <c r="K129" s="16">
        <v>0</v>
      </c>
      <c r="L129" s="16">
        <v>0</v>
      </c>
      <c r="M129" s="16">
        <v>0</v>
      </c>
      <c r="N129" s="16">
        <v>0</v>
      </c>
      <c r="O129" s="16">
        <v>0</v>
      </c>
      <c r="P129" s="16">
        <v>1</v>
      </c>
      <c r="Q129" s="16">
        <v>0</v>
      </c>
      <c r="R129" s="16">
        <v>0</v>
      </c>
      <c r="S129" s="16">
        <v>1</v>
      </c>
      <c r="T129" s="16">
        <v>0</v>
      </c>
      <c r="U129" s="16">
        <v>0</v>
      </c>
      <c r="V129" s="16">
        <v>0</v>
      </c>
      <c r="W129" s="16">
        <v>0</v>
      </c>
      <c r="X129" s="16">
        <v>0</v>
      </c>
      <c r="Y129" s="16">
        <v>0</v>
      </c>
      <c r="Z129" s="16">
        <v>0</v>
      </c>
      <c r="AA129" s="16">
        <v>0</v>
      </c>
      <c r="AB129" s="16">
        <v>0</v>
      </c>
      <c r="AC129" s="16">
        <v>9</v>
      </c>
      <c r="AD129" s="31"/>
      <c r="AE129" s="31"/>
      <c r="AF129" s="31"/>
    </row>
    <row r="130" spans="1:32" s="33" customFormat="1">
      <c r="A130" s="14" t="s">
        <v>175</v>
      </c>
      <c r="B130" s="15">
        <v>58.220084</v>
      </c>
      <c r="C130" s="15">
        <v>-96.151836000000003</v>
      </c>
      <c r="D130" s="14" t="s">
        <v>35</v>
      </c>
      <c r="E130" s="14"/>
      <c r="F130" s="14">
        <v>14</v>
      </c>
      <c r="G130" s="16">
        <v>8</v>
      </c>
      <c r="H130" s="16">
        <v>0</v>
      </c>
      <c r="I130" s="16">
        <v>0</v>
      </c>
      <c r="J130" s="16">
        <v>0</v>
      </c>
      <c r="K130" s="16">
        <v>1</v>
      </c>
      <c r="L130" s="16">
        <v>0</v>
      </c>
      <c r="M130" s="16">
        <v>0</v>
      </c>
      <c r="N130" s="16">
        <v>0</v>
      </c>
      <c r="O130" s="16">
        <v>0</v>
      </c>
      <c r="P130" s="16">
        <v>1</v>
      </c>
      <c r="Q130" s="16">
        <v>2</v>
      </c>
      <c r="R130" s="16">
        <v>0</v>
      </c>
      <c r="S130" s="16">
        <v>1</v>
      </c>
      <c r="T130" s="16">
        <v>0</v>
      </c>
      <c r="U130" s="16">
        <v>0</v>
      </c>
      <c r="V130" s="16">
        <v>0</v>
      </c>
      <c r="W130" s="16">
        <v>0</v>
      </c>
      <c r="X130" s="16">
        <v>0</v>
      </c>
      <c r="Y130" s="16">
        <v>0</v>
      </c>
      <c r="Z130" s="16">
        <v>0</v>
      </c>
      <c r="AA130" s="16">
        <v>0</v>
      </c>
      <c r="AB130" s="16">
        <v>0</v>
      </c>
      <c r="AC130" s="16">
        <v>27</v>
      </c>
      <c r="AD130" s="31"/>
      <c r="AE130" s="31"/>
      <c r="AF130" s="31"/>
    </row>
    <row r="131" spans="1:32" s="33" customFormat="1">
      <c r="A131" s="14" t="s">
        <v>176</v>
      </c>
      <c r="B131" s="15">
        <v>58.267887000000002</v>
      </c>
      <c r="C131" s="15">
        <v>-95.725184999999996</v>
      </c>
      <c r="D131" s="14" t="s">
        <v>35</v>
      </c>
      <c r="E131" s="14"/>
      <c r="F131" s="14">
        <v>3</v>
      </c>
      <c r="G131" s="16">
        <v>8</v>
      </c>
      <c r="H131" s="16">
        <v>0</v>
      </c>
      <c r="I131" s="16">
        <v>0</v>
      </c>
      <c r="J131" s="16">
        <v>0</v>
      </c>
      <c r="K131" s="16">
        <v>0</v>
      </c>
      <c r="L131" s="16">
        <v>0</v>
      </c>
      <c r="M131" s="16">
        <v>1</v>
      </c>
      <c r="N131" s="16">
        <v>0</v>
      </c>
      <c r="O131" s="16">
        <v>0</v>
      </c>
      <c r="P131" s="16">
        <v>0</v>
      </c>
      <c r="Q131" s="16">
        <v>0</v>
      </c>
      <c r="R131" s="16">
        <v>0</v>
      </c>
      <c r="S131" s="16">
        <v>0</v>
      </c>
      <c r="T131" s="16">
        <v>0</v>
      </c>
      <c r="U131" s="16">
        <v>0</v>
      </c>
      <c r="V131" s="16">
        <v>0</v>
      </c>
      <c r="W131" s="16">
        <v>0</v>
      </c>
      <c r="X131" s="16">
        <v>0</v>
      </c>
      <c r="Y131" s="16">
        <v>0</v>
      </c>
      <c r="Z131" s="16">
        <v>0</v>
      </c>
      <c r="AA131" s="16">
        <v>0</v>
      </c>
      <c r="AB131" s="16">
        <v>0</v>
      </c>
      <c r="AC131" s="16">
        <v>12</v>
      </c>
      <c r="AD131" s="31"/>
      <c r="AE131" s="31"/>
      <c r="AF131" s="31"/>
    </row>
    <row r="132" spans="1:32" s="33" customFormat="1">
      <c r="A132" s="14" t="s">
        <v>177</v>
      </c>
      <c r="B132" s="15">
        <v>58.089302000000004</v>
      </c>
      <c r="C132" s="15">
        <v>-97.478915000000001</v>
      </c>
      <c r="D132" s="14" t="s">
        <v>35</v>
      </c>
      <c r="E132" s="14"/>
      <c r="F132" s="14">
        <v>20</v>
      </c>
      <c r="G132" s="16">
        <v>1</v>
      </c>
      <c r="H132" s="16">
        <v>0</v>
      </c>
      <c r="I132" s="16">
        <v>0</v>
      </c>
      <c r="J132" s="16">
        <v>0</v>
      </c>
      <c r="K132" s="16">
        <v>0</v>
      </c>
      <c r="L132" s="16">
        <v>0</v>
      </c>
      <c r="M132" s="16">
        <v>2</v>
      </c>
      <c r="N132" s="16">
        <v>0</v>
      </c>
      <c r="O132" s="16">
        <v>0</v>
      </c>
      <c r="P132" s="16">
        <v>0</v>
      </c>
      <c r="Q132" s="16">
        <v>1</v>
      </c>
      <c r="R132" s="16">
        <v>0</v>
      </c>
      <c r="S132" s="16">
        <v>0</v>
      </c>
      <c r="T132" s="16">
        <v>0</v>
      </c>
      <c r="U132" s="16">
        <v>0</v>
      </c>
      <c r="V132" s="16">
        <v>0</v>
      </c>
      <c r="W132" s="16">
        <v>2</v>
      </c>
      <c r="X132" s="16">
        <v>0</v>
      </c>
      <c r="Y132" s="16">
        <v>0</v>
      </c>
      <c r="Z132" s="16">
        <v>0</v>
      </c>
      <c r="AA132" s="16">
        <v>0</v>
      </c>
      <c r="AB132" s="16">
        <v>0</v>
      </c>
      <c r="AC132" s="16">
        <v>26</v>
      </c>
      <c r="AD132" s="31"/>
      <c r="AE132" s="31"/>
      <c r="AF132" s="31"/>
    </row>
    <row r="133" spans="1:32" s="33" customFormat="1">
      <c r="A133" s="14" t="s">
        <v>178</v>
      </c>
      <c r="B133" s="15">
        <v>58.080492</v>
      </c>
      <c r="C133" s="15">
        <v>-96.658439000000001</v>
      </c>
      <c r="D133" s="14" t="s">
        <v>35</v>
      </c>
      <c r="E133" s="14"/>
      <c r="F133" s="14">
        <v>9</v>
      </c>
      <c r="G133" s="16">
        <v>9</v>
      </c>
      <c r="H133" s="16">
        <v>0</v>
      </c>
      <c r="I133" s="16">
        <v>0</v>
      </c>
      <c r="J133" s="16">
        <v>0</v>
      </c>
      <c r="K133" s="16">
        <v>0</v>
      </c>
      <c r="L133" s="16">
        <v>0</v>
      </c>
      <c r="M133" s="16">
        <v>0</v>
      </c>
      <c r="N133" s="16">
        <v>0</v>
      </c>
      <c r="O133" s="16">
        <v>0</v>
      </c>
      <c r="P133" s="16">
        <v>0</v>
      </c>
      <c r="Q133" s="16">
        <v>0</v>
      </c>
      <c r="R133" s="16">
        <v>0</v>
      </c>
      <c r="S133" s="16">
        <v>0</v>
      </c>
      <c r="T133" s="16">
        <v>0</v>
      </c>
      <c r="U133" s="16">
        <v>0</v>
      </c>
      <c r="V133" s="16">
        <v>0</v>
      </c>
      <c r="W133" s="16">
        <v>0</v>
      </c>
      <c r="X133" s="16">
        <v>0</v>
      </c>
      <c r="Y133" s="16">
        <v>0</v>
      </c>
      <c r="Z133" s="16">
        <v>0</v>
      </c>
      <c r="AA133" s="16">
        <v>0</v>
      </c>
      <c r="AB133" s="16">
        <v>0</v>
      </c>
      <c r="AC133" s="16">
        <v>18</v>
      </c>
      <c r="AD133" s="31"/>
      <c r="AE133" s="31"/>
      <c r="AF133" s="31"/>
    </row>
    <row r="134" spans="1:32" s="33" customFormat="1">
      <c r="A134" s="14" t="s">
        <v>179</v>
      </c>
      <c r="B134" s="15">
        <v>58.144553999999999</v>
      </c>
      <c r="C134" s="15">
        <v>-97.082480000000004</v>
      </c>
      <c r="D134" s="14" t="s">
        <v>35</v>
      </c>
      <c r="E134" s="14"/>
      <c r="F134" s="14">
        <v>5</v>
      </c>
      <c r="G134" s="16">
        <v>3</v>
      </c>
      <c r="H134" s="16">
        <v>0</v>
      </c>
      <c r="I134" s="16">
        <v>0</v>
      </c>
      <c r="J134" s="16">
        <v>0</v>
      </c>
      <c r="K134" s="16">
        <v>0</v>
      </c>
      <c r="L134" s="16">
        <v>1</v>
      </c>
      <c r="M134" s="16">
        <v>0</v>
      </c>
      <c r="N134" s="16">
        <v>0</v>
      </c>
      <c r="O134" s="16">
        <v>0</v>
      </c>
      <c r="P134" s="16">
        <v>0</v>
      </c>
      <c r="Q134" s="16">
        <v>2</v>
      </c>
      <c r="R134" s="16">
        <v>0</v>
      </c>
      <c r="S134" s="16">
        <v>0</v>
      </c>
      <c r="T134" s="16">
        <v>0</v>
      </c>
      <c r="U134" s="16">
        <v>1</v>
      </c>
      <c r="V134" s="16">
        <v>0</v>
      </c>
      <c r="W134" s="16">
        <v>0</v>
      </c>
      <c r="X134" s="16">
        <v>0</v>
      </c>
      <c r="Y134" s="16">
        <v>0</v>
      </c>
      <c r="Z134" s="16">
        <v>0</v>
      </c>
      <c r="AA134" s="16">
        <v>0</v>
      </c>
      <c r="AB134" s="16">
        <v>0</v>
      </c>
      <c r="AC134" s="16">
        <v>12</v>
      </c>
      <c r="AD134" s="31"/>
      <c r="AE134" s="31"/>
      <c r="AF134" s="31"/>
    </row>
    <row r="135" spans="1:32" s="33" customFormat="1">
      <c r="A135" s="14" t="s">
        <v>180</v>
      </c>
      <c r="B135" s="15">
        <v>58.056826999999998</v>
      </c>
      <c r="C135" s="15">
        <v>-96.763901000000004</v>
      </c>
      <c r="D135" s="14" t="s">
        <v>35</v>
      </c>
      <c r="E135" s="14"/>
      <c r="F135" s="14">
        <v>8</v>
      </c>
      <c r="G135" s="16">
        <v>3</v>
      </c>
      <c r="H135" s="16">
        <v>0</v>
      </c>
      <c r="I135" s="16">
        <v>0</v>
      </c>
      <c r="J135" s="16">
        <v>0</v>
      </c>
      <c r="K135" s="16">
        <v>0</v>
      </c>
      <c r="L135" s="16">
        <v>0</v>
      </c>
      <c r="M135" s="16">
        <v>4</v>
      </c>
      <c r="N135" s="16">
        <v>0</v>
      </c>
      <c r="O135" s="16">
        <v>0</v>
      </c>
      <c r="P135" s="16">
        <v>1</v>
      </c>
      <c r="Q135" s="16">
        <v>0</v>
      </c>
      <c r="R135" s="16">
        <v>0</v>
      </c>
      <c r="S135" s="16">
        <v>0</v>
      </c>
      <c r="T135" s="16">
        <v>0</v>
      </c>
      <c r="U135" s="16">
        <v>0</v>
      </c>
      <c r="V135" s="16">
        <v>0</v>
      </c>
      <c r="W135" s="16">
        <v>0</v>
      </c>
      <c r="X135" s="16">
        <v>0</v>
      </c>
      <c r="Y135" s="16">
        <v>0</v>
      </c>
      <c r="Z135" s="16">
        <v>0</v>
      </c>
      <c r="AA135" s="16">
        <v>0</v>
      </c>
      <c r="AB135" s="16">
        <v>0</v>
      </c>
      <c r="AC135" s="16">
        <v>16</v>
      </c>
      <c r="AD135" s="31"/>
      <c r="AE135" s="31"/>
      <c r="AF135" s="31"/>
    </row>
    <row r="136" spans="1:32" s="33" customFormat="1">
      <c r="A136" s="17" t="s">
        <v>181</v>
      </c>
      <c r="B136" s="15">
        <v>58.236868000000001</v>
      </c>
      <c r="C136" s="15">
        <v>-97.331068999999999</v>
      </c>
      <c r="D136" s="14" t="s">
        <v>35</v>
      </c>
      <c r="E136" s="17"/>
      <c r="F136" s="17">
        <v>11</v>
      </c>
      <c r="G136" s="16">
        <v>2</v>
      </c>
      <c r="H136" s="16">
        <v>0</v>
      </c>
      <c r="I136" s="16">
        <v>0</v>
      </c>
      <c r="J136" s="16">
        <v>0</v>
      </c>
      <c r="K136" s="16">
        <v>0</v>
      </c>
      <c r="L136" s="16">
        <v>0</v>
      </c>
      <c r="M136" s="16">
        <v>0</v>
      </c>
      <c r="N136" s="16">
        <v>0</v>
      </c>
      <c r="O136" s="16">
        <v>0</v>
      </c>
      <c r="P136" s="16">
        <v>1</v>
      </c>
      <c r="Q136" s="16">
        <v>2</v>
      </c>
      <c r="R136" s="16">
        <v>0</v>
      </c>
      <c r="S136" s="16">
        <v>1</v>
      </c>
      <c r="T136" s="16">
        <v>0</v>
      </c>
      <c r="U136" s="16">
        <v>0</v>
      </c>
      <c r="V136" s="16">
        <v>0</v>
      </c>
      <c r="W136" s="16">
        <v>0</v>
      </c>
      <c r="X136" s="16">
        <v>0</v>
      </c>
      <c r="Y136" s="16">
        <v>0</v>
      </c>
      <c r="Z136" s="16">
        <v>0</v>
      </c>
      <c r="AA136" s="16">
        <v>0</v>
      </c>
      <c r="AB136" s="16">
        <v>0</v>
      </c>
      <c r="AC136" s="16">
        <v>17</v>
      </c>
      <c r="AD136" s="31"/>
      <c r="AE136" s="31"/>
      <c r="AF136" s="31"/>
    </row>
    <row r="137" spans="1:32" s="33" customFormat="1">
      <c r="A137" s="17" t="s">
        <v>182</v>
      </c>
      <c r="B137" s="15">
        <v>58.280062000000001</v>
      </c>
      <c r="C137" s="15">
        <v>-97.354453000000007</v>
      </c>
      <c r="D137" s="14" t="s">
        <v>35</v>
      </c>
      <c r="E137" s="17"/>
      <c r="F137" s="17">
        <v>0</v>
      </c>
      <c r="G137" s="17">
        <v>0</v>
      </c>
      <c r="H137" s="16">
        <v>0</v>
      </c>
      <c r="I137" s="16">
        <v>0</v>
      </c>
      <c r="J137" s="16">
        <v>0</v>
      </c>
      <c r="K137" s="17">
        <v>0</v>
      </c>
      <c r="L137" s="17">
        <v>0</v>
      </c>
      <c r="M137" s="17">
        <v>0</v>
      </c>
      <c r="N137" s="16">
        <v>0</v>
      </c>
      <c r="O137" s="16">
        <v>0</v>
      </c>
      <c r="P137" s="17">
        <v>0</v>
      </c>
      <c r="Q137" s="17">
        <v>0</v>
      </c>
      <c r="R137" s="16">
        <v>0</v>
      </c>
      <c r="S137" s="17">
        <v>0</v>
      </c>
      <c r="T137" s="17">
        <v>0</v>
      </c>
      <c r="U137" s="17">
        <v>0</v>
      </c>
      <c r="V137" s="17">
        <v>0</v>
      </c>
      <c r="W137" s="17">
        <v>0</v>
      </c>
      <c r="X137" s="16">
        <v>0</v>
      </c>
      <c r="Y137" s="16">
        <v>0</v>
      </c>
      <c r="Z137" s="16">
        <v>0</v>
      </c>
      <c r="AA137" s="16">
        <v>0</v>
      </c>
      <c r="AB137" s="16">
        <v>0</v>
      </c>
      <c r="AC137" s="16">
        <v>0</v>
      </c>
      <c r="AD137" s="31"/>
      <c r="AE137" s="31"/>
      <c r="AF137" s="31"/>
    </row>
    <row r="138" spans="1:32" s="33" customFormat="1">
      <c r="A138" s="17" t="s">
        <v>183</v>
      </c>
      <c r="B138" s="15">
        <v>58.259053999999999</v>
      </c>
      <c r="C138" s="15">
        <v>-95.897315000000006</v>
      </c>
      <c r="D138" s="14" t="s">
        <v>35</v>
      </c>
      <c r="E138" s="17"/>
      <c r="F138" s="17">
        <v>0</v>
      </c>
      <c r="G138" s="16">
        <v>2</v>
      </c>
      <c r="H138" s="16">
        <v>0</v>
      </c>
      <c r="I138" s="16">
        <v>0</v>
      </c>
      <c r="J138" s="16">
        <v>0</v>
      </c>
      <c r="K138" s="16">
        <v>0</v>
      </c>
      <c r="L138" s="16">
        <v>0</v>
      </c>
      <c r="M138" s="16">
        <v>0</v>
      </c>
      <c r="N138" s="16">
        <v>0</v>
      </c>
      <c r="O138" s="16">
        <v>0</v>
      </c>
      <c r="P138" s="16">
        <v>0</v>
      </c>
      <c r="Q138" s="16">
        <v>0</v>
      </c>
      <c r="R138" s="16">
        <v>0</v>
      </c>
      <c r="S138" s="16">
        <v>0</v>
      </c>
      <c r="T138" s="16">
        <v>0</v>
      </c>
      <c r="U138" s="16">
        <v>0</v>
      </c>
      <c r="V138" s="16">
        <v>0</v>
      </c>
      <c r="W138" s="16">
        <v>0</v>
      </c>
      <c r="X138" s="16">
        <v>0</v>
      </c>
      <c r="Y138" s="16">
        <v>0</v>
      </c>
      <c r="Z138" s="16">
        <v>0</v>
      </c>
      <c r="AA138" s="16">
        <v>0</v>
      </c>
      <c r="AB138" s="16">
        <v>0</v>
      </c>
      <c r="AC138" s="16">
        <v>2</v>
      </c>
      <c r="AD138" s="31"/>
      <c r="AE138" s="31"/>
      <c r="AF138" s="31"/>
    </row>
    <row r="139" spans="1:32" s="33" customFormat="1">
      <c r="A139" s="17" t="s">
        <v>184</v>
      </c>
      <c r="B139" s="15">
        <v>58.018996999999999</v>
      </c>
      <c r="C139" s="15">
        <v>-95.122390999999993</v>
      </c>
      <c r="D139" s="14" t="s">
        <v>35</v>
      </c>
      <c r="E139" s="17"/>
      <c r="F139" s="17">
        <v>10</v>
      </c>
      <c r="G139" s="16">
        <v>1</v>
      </c>
      <c r="H139" s="16">
        <v>0</v>
      </c>
      <c r="I139" s="16">
        <v>0</v>
      </c>
      <c r="J139" s="16">
        <v>0</v>
      </c>
      <c r="K139" s="16">
        <v>0</v>
      </c>
      <c r="L139" s="16">
        <v>0</v>
      </c>
      <c r="M139" s="16">
        <v>0</v>
      </c>
      <c r="N139" s="16">
        <v>0</v>
      </c>
      <c r="O139" s="16">
        <v>0</v>
      </c>
      <c r="P139" s="16">
        <v>0</v>
      </c>
      <c r="Q139" s="16">
        <v>2</v>
      </c>
      <c r="R139" s="16">
        <v>0</v>
      </c>
      <c r="S139" s="16">
        <v>0</v>
      </c>
      <c r="T139" s="16">
        <v>0</v>
      </c>
      <c r="U139" s="16">
        <v>0</v>
      </c>
      <c r="V139" s="16">
        <v>0</v>
      </c>
      <c r="W139" s="16">
        <v>0</v>
      </c>
      <c r="X139" s="16">
        <v>0</v>
      </c>
      <c r="Y139" s="16">
        <v>0</v>
      </c>
      <c r="Z139" s="16">
        <v>0</v>
      </c>
      <c r="AA139" s="16">
        <v>0</v>
      </c>
      <c r="AB139" s="16">
        <v>0</v>
      </c>
      <c r="AC139" s="16">
        <v>13</v>
      </c>
      <c r="AD139" s="31"/>
      <c r="AE139" s="31"/>
      <c r="AF139" s="31"/>
    </row>
    <row r="140" spans="1:32" s="33" customFormat="1">
      <c r="A140" s="14" t="s">
        <v>185</v>
      </c>
      <c r="B140" s="15">
        <v>58.158968000000002</v>
      </c>
      <c r="C140" s="15">
        <v>-95.905364000000006</v>
      </c>
      <c r="D140" s="14" t="s">
        <v>35</v>
      </c>
      <c r="E140" s="14"/>
      <c r="F140" s="14">
        <v>4</v>
      </c>
      <c r="G140" s="16">
        <v>5</v>
      </c>
      <c r="H140" s="16">
        <v>0</v>
      </c>
      <c r="I140" s="16">
        <v>0</v>
      </c>
      <c r="J140" s="16">
        <v>0</v>
      </c>
      <c r="K140" s="16">
        <v>0</v>
      </c>
      <c r="L140" s="16">
        <v>0</v>
      </c>
      <c r="M140" s="16">
        <v>2</v>
      </c>
      <c r="N140" s="16">
        <v>0</v>
      </c>
      <c r="O140" s="16">
        <v>0</v>
      </c>
      <c r="P140" s="16">
        <v>0</v>
      </c>
      <c r="Q140" s="16">
        <v>1</v>
      </c>
      <c r="R140" s="16">
        <v>0</v>
      </c>
      <c r="S140" s="16">
        <v>0</v>
      </c>
      <c r="T140" s="16">
        <v>0</v>
      </c>
      <c r="U140" s="16">
        <v>0</v>
      </c>
      <c r="V140" s="16">
        <v>0</v>
      </c>
      <c r="W140" s="16">
        <v>0</v>
      </c>
      <c r="X140" s="16">
        <v>0</v>
      </c>
      <c r="Y140" s="16">
        <v>0</v>
      </c>
      <c r="Z140" s="16">
        <v>0</v>
      </c>
      <c r="AA140" s="16">
        <v>0</v>
      </c>
      <c r="AB140" s="16">
        <v>0</v>
      </c>
      <c r="AC140" s="16">
        <v>12</v>
      </c>
      <c r="AD140" s="31"/>
      <c r="AE140" s="31"/>
      <c r="AF140" s="31"/>
    </row>
    <row r="141" spans="1:32" s="33" customFormat="1">
      <c r="A141" s="14" t="s">
        <v>186</v>
      </c>
      <c r="B141" s="15">
        <v>58.272807</v>
      </c>
      <c r="C141" s="15">
        <v>-96.299180000000007</v>
      </c>
      <c r="D141" s="14" t="s">
        <v>35</v>
      </c>
      <c r="E141" s="14"/>
      <c r="F141" s="14">
        <v>3</v>
      </c>
      <c r="G141" s="16">
        <v>4</v>
      </c>
      <c r="H141" s="16">
        <v>0</v>
      </c>
      <c r="I141" s="16">
        <v>0</v>
      </c>
      <c r="J141" s="16">
        <v>0</v>
      </c>
      <c r="K141" s="16">
        <v>2</v>
      </c>
      <c r="L141" s="16">
        <v>0</v>
      </c>
      <c r="M141" s="16">
        <v>0</v>
      </c>
      <c r="N141" s="16">
        <v>0</v>
      </c>
      <c r="O141" s="16">
        <v>0</v>
      </c>
      <c r="P141" s="16">
        <v>0</v>
      </c>
      <c r="Q141" s="16">
        <v>0</v>
      </c>
      <c r="R141" s="16">
        <v>0</v>
      </c>
      <c r="S141" s="16">
        <v>1</v>
      </c>
      <c r="T141" s="16">
        <v>0</v>
      </c>
      <c r="U141" s="16">
        <v>0</v>
      </c>
      <c r="V141" s="16">
        <v>0</v>
      </c>
      <c r="W141" s="16">
        <v>0</v>
      </c>
      <c r="X141" s="16">
        <v>0</v>
      </c>
      <c r="Y141" s="16">
        <v>0</v>
      </c>
      <c r="Z141" s="16">
        <v>0</v>
      </c>
      <c r="AA141" s="16">
        <v>0</v>
      </c>
      <c r="AB141" s="16">
        <v>0</v>
      </c>
      <c r="AC141" s="16">
        <v>10</v>
      </c>
      <c r="AD141" s="31"/>
      <c r="AE141" s="31"/>
      <c r="AF141" s="31"/>
    </row>
    <row r="142" spans="1:32" s="33" customFormat="1">
      <c r="A142" s="17" t="s">
        <v>187</v>
      </c>
      <c r="B142" s="15">
        <v>58.588988999999998</v>
      </c>
      <c r="C142" s="15">
        <v>-95.680049999999994</v>
      </c>
      <c r="D142" s="17" t="s">
        <v>35</v>
      </c>
      <c r="E142" s="17"/>
      <c r="F142" s="17">
        <v>13</v>
      </c>
      <c r="G142" s="16">
        <v>0</v>
      </c>
      <c r="H142" s="16">
        <v>0</v>
      </c>
      <c r="I142" s="16">
        <v>0</v>
      </c>
      <c r="J142" s="16">
        <v>0</v>
      </c>
      <c r="K142" s="16">
        <v>0</v>
      </c>
      <c r="L142" s="16">
        <v>0</v>
      </c>
      <c r="M142" s="16">
        <v>2</v>
      </c>
      <c r="N142" s="16">
        <v>0</v>
      </c>
      <c r="O142" s="16">
        <v>0</v>
      </c>
      <c r="P142" s="16">
        <v>4</v>
      </c>
      <c r="Q142" s="16">
        <v>0</v>
      </c>
      <c r="R142" s="16">
        <v>0</v>
      </c>
      <c r="S142" s="16">
        <v>0</v>
      </c>
      <c r="T142" s="16">
        <v>0</v>
      </c>
      <c r="U142" s="16">
        <v>0</v>
      </c>
      <c r="V142" s="16">
        <v>0</v>
      </c>
      <c r="W142" s="16">
        <v>0</v>
      </c>
      <c r="X142" s="16">
        <v>0</v>
      </c>
      <c r="Y142" s="16">
        <v>0</v>
      </c>
      <c r="Z142" s="16">
        <v>0</v>
      </c>
      <c r="AA142" s="16">
        <v>0</v>
      </c>
      <c r="AB142" s="16">
        <v>0</v>
      </c>
      <c r="AC142" s="16">
        <v>19</v>
      </c>
      <c r="AD142" s="31"/>
      <c r="AE142" s="31"/>
      <c r="AF142" s="31"/>
    </row>
    <row r="143" spans="1:32" s="33" customFormat="1">
      <c r="A143" s="14" t="s">
        <v>188</v>
      </c>
      <c r="B143" s="15">
        <v>58.301679999999998</v>
      </c>
      <c r="C143" s="15">
        <v>-96.155085999999997</v>
      </c>
      <c r="D143" s="17" t="s">
        <v>35</v>
      </c>
      <c r="E143" s="14"/>
      <c r="F143" s="14">
        <v>5</v>
      </c>
      <c r="G143" s="16">
        <v>6</v>
      </c>
      <c r="H143" s="16">
        <v>0</v>
      </c>
      <c r="I143" s="16">
        <v>0</v>
      </c>
      <c r="J143" s="16">
        <v>0</v>
      </c>
      <c r="K143" s="16">
        <v>0</v>
      </c>
      <c r="L143" s="16">
        <v>0</v>
      </c>
      <c r="M143" s="16">
        <v>0</v>
      </c>
      <c r="N143" s="16">
        <v>0</v>
      </c>
      <c r="O143" s="16">
        <v>0</v>
      </c>
      <c r="P143" s="16">
        <v>0</v>
      </c>
      <c r="Q143" s="16">
        <v>0</v>
      </c>
      <c r="R143" s="16">
        <v>0</v>
      </c>
      <c r="S143" s="16">
        <v>0</v>
      </c>
      <c r="T143" s="16">
        <v>0</v>
      </c>
      <c r="U143" s="16">
        <v>1</v>
      </c>
      <c r="V143" s="16">
        <v>0</v>
      </c>
      <c r="W143" s="16">
        <v>0</v>
      </c>
      <c r="X143" s="16">
        <v>0</v>
      </c>
      <c r="Y143" s="16">
        <v>0</v>
      </c>
      <c r="Z143" s="16">
        <v>0</v>
      </c>
      <c r="AA143" s="16">
        <v>0</v>
      </c>
      <c r="AB143" s="16">
        <v>0</v>
      </c>
      <c r="AC143" s="16">
        <v>12</v>
      </c>
      <c r="AD143" s="31"/>
      <c r="AE143" s="31"/>
      <c r="AF143" s="31"/>
    </row>
    <row r="144" spans="1:32" s="33" customFormat="1">
      <c r="A144" s="14" t="s">
        <v>189</v>
      </c>
      <c r="B144" s="15">
        <v>58.304201999999997</v>
      </c>
      <c r="C144" s="15">
        <v>-96.240449999999996</v>
      </c>
      <c r="D144" s="17" t="s">
        <v>35</v>
      </c>
      <c r="E144" s="14"/>
      <c r="F144" s="14">
        <v>4</v>
      </c>
      <c r="G144" s="16">
        <v>4</v>
      </c>
      <c r="H144" s="16">
        <v>0</v>
      </c>
      <c r="I144" s="16">
        <v>0</v>
      </c>
      <c r="J144" s="16">
        <v>0</v>
      </c>
      <c r="K144" s="16">
        <v>0</v>
      </c>
      <c r="L144" s="16">
        <v>0</v>
      </c>
      <c r="M144" s="16">
        <v>0</v>
      </c>
      <c r="N144" s="16">
        <v>0</v>
      </c>
      <c r="O144" s="16">
        <v>0</v>
      </c>
      <c r="P144" s="16">
        <v>0</v>
      </c>
      <c r="Q144" s="16">
        <v>0</v>
      </c>
      <c r="R144" s="16">
        <v>0</v>
      </c>
      <c r="S144" s="16">
        <v>0</v>
      </c>
      <c r="T144" s="16">
        <v>0</v>
      </c>
      <c r="U144" s="16">
        <v>0</v>
      </c>
      <c r="V144" s="16">
        <v>0</v>
      </c>
      <c r="W144" s="16">
        <v>0</v>
      </c>
      <c r="X144" s="16">
        <v>0</v>
      </c>
      <c r="Y144" s="16">
        <v>0</v>
      </c>
      <c r="Z144" s="16">
        <v>0</v>
      </c>
      <c r="AA144" s="16">
        <v>0</v>
      </c>
      <c r="AB144" s="16">
        <v>0</v>
      </c>
      <c r="AC144" s="16">
        <v>8</v>
      </c>
      <c r="AD144" s="31"/>
      <c r="AE144" s="31"/>
      <c r="AF144" s="31"/>
    </row>
    <row r="145" spans="1:32" s="33" customFormat="1">
      <c r="A145" s="14" t="s">
        <v>190</v>
      </c>
      <c r="B145" s="15">
        <v>58.052931999999998</v>
      </c>
      <c r="C145" s="15">
        <v>-96.830392000000003</v>
      </c>
      <c r="D145" s="17" t="s">
        <v>35</v>
      </c>
      <c r="E145" s="14"/>
      <c r="F145" s="14">
        <v>11</v>
      </c>
      <c r="G145" s="16">
        <v>3</v>
      </c>
      <c r="H145" s="16">
        <v>0</v>
      </c>
      <c r="I145" s="16">
        <v>0</v>
      </c>
      <c r="J145" s="16">
        <v>0</v>
      </c>
      <c r="K145" s="16">
        <v>0</v>
      </c>
      <c r="L145" s="16">
        <v>0</v>
      </c>
      <c r="M145" s="16">
        <v>0</v>
      </c>
      <c r="N145" s="16">
        <v>0</v>
      </c>
      <c r="O145" s="16">
        <v>0</v>
      </c>
      <c r="P145" s="16">
        <v>0</v>
      </c>
      <c r="Q145" s="16">
        <v>3</v>
      </c>
      <c r="R145" s="16">
        <v>0</v>
      </c>
      <c r="S145" s="16">
        <v>3</v>
      </c>
      <c r="T145" s="16">
        <v>0</v>
      </c>
      <c r="U145" s="16">
        <v>0</v>
      </c>
      <c r="V145" s="16">
        <v>0</v>
      </c>
      <c r="W145" s="16">
        <v>0</v>
      </c>
      <c r="X145" s="16">
        <v>0</v>
      </c>
      <c r="Y145" s="16">
        <v>0</v>
      </c>
      <c r="Z145" s="16">
        <v>0</v>
      </c>
      <c r="AA145" s="16">
        <v>0</v>
      </c>
      <c r="AB145" s="16">
        <v>0</v>
      </c>
      <c r="AC145" s="16">
        <v>20</v>
      </c>
      <c r="AD145" s="31"/>
      <c r="AE145" s="31"/>
      <c r="AF145" s="31"/>
    </row>
    <row r="146" spans="1:32" s="33" customFormat="1">
      <c r="A146" s="14" t="s">
        <v>191</v>
      </c>
      <c r="B146" s="15">
        <v>58.054900000000004</v>
      </c>
      <c r="C146" s="15">
        <v>-97.191834999999998</v>
      </c>
      <c r="D146" s="14" t="s">
        <v>35</v>
      </c>
      <c r="E146" s="14"/>
      <c r="F146" s="14">
        <v>19</v>
      </c>
      <c r="G146" s="16">
        <v>0</v>
      </c>
      <c r="H146" s="16">
        <v>0</v>
      </c>
      <c r="I146" s="16">
        <v>0</v>
      </c>
      <c r="J146" s="16">
        <v>0</v>
      </c>
      <c r="K146" s="16">
        <v>0</v>
      </c>
      <c r="L146" s="16">
        <v>0</v>
      </c>
      <c r="M146" s="16">
        <v>0</v>
      </c>
      <c r="N146" s="16">
        <v>0</v>
      </c>
      <c r="O146" s="16">
        <v>0</v>
      </c>
      <c r="P146" s="16">
        <v>0</v>
      </c>
      <c r="Q146" s="16">
        <v>0</v>
      </c>
      <c r="R146" s="16">
        <v>0</v>
      </c>
      <c r="S146" s="16">
        <v>1</v>
      </c>
      <c r="T146" s="16">
        <v>0</v>
      </c>
      <c r="U146" s="16">
        <v>0</v>
      </c>
      <c r="V146" s="16">
        <v>0</v>
      </c>
      <c r="W146" s="16">
        <v>1</v>
      </c>
      <c r="X146" s="16">
        <v>0</v>
      </c>
      <c r="Y146" s="16">
        <v>0</v>
      </c>
      <c r="Z146" s="16">
        <v>0</v>
      </c>
      <c r="AA146" s="16">
        <v>0</v>
      </c>
      <c r="AB146" s="16">
        <v>0</v>
      </c>
      <c r="AC146" s="16">
        <v>21</v>
      </c>
      <c r="AD146" s="31"/>
      <c r="AE146" s="31"/>
      <c r="AF146" s="31"/>
    </row>
    <row r="147" spans="1:32" s="33" customFormat="1">
      <c r="A147" s="14" t="s">
        <v>192</v>
      </c>
      <c r="B147" s="15">
        <v>58.141601999999999</v>
      </c>
      <c r="C147" s="15">
        <v>-97.294326999999996</v>
      </c>
      <c r="D147" s="14" t="s">
        <v>193</v>
      </c>
      <c r="E147" s="14"/>
      <c r="F147" s="14">
        <v>23</v>
      </c>
      <c r="G147" s="16">
        <v>4</v>
      </c>
      <c r="H147" s="16">
        <v>0</v>
      </c>
      <c r="I147" s="16">
        <v>0</v>
      </c>
      <c r="J147" s="16">
        <v>0</v>
      </c>
      <c r="K147" s="16">
        <v>0</v>
      </c>
      <c r="L147" s="16">
        <v>0</v>
      </c>
      <c r="M147" s="16">
        <v>0</v>
      </c>
      <c r="N147" s="16">
        <v>0</v>
      </c>
      <c r="O147" s="16">
        <v>0</v>
      </c>
      <c r="P147" s="16">
        <v>0</v>
      </c>
      <c r="Q147" s="16">
        <v>1</v>
      </c>
      <c r="R147" s="16">
        <v>0</v>
      </c>
      <c r="S147" s="16">
        <v>3</v>
      </c>
      <c r="T147" s="16">
        <v>0</v>
      </c>
      <c r="U147" s="16">
        <v>0</v>
      </c>
      <c r="V147" s="16">
        <v>0</v>
      </c>
      <c r="W147" s="16">
        <v>0</v>
      </c>
      <c r="X147" s="16">
        <v>0</v>
      </c>
      <c r="Y147" s="16">
        <v>0</v>
      </c>
      <c r="Z147" s="16">
        <v>0</v>
      </c>
      <c r="AA147" s="16">
        <v>0</v>
      </c>
      <c r="AB147" s="16">
        <v>0</v>
      </c>
      <c r="AC147" s="16">
        <v>31</v>
      </c>
      <c r="AD147" s="31"/>
      <c r="AE147" s="31"/>
      <c r="AF147" s="31"/>
    </row>
    <row r="148" spans="1:32" s="33" customFormat="1">
      <c r="A148" s="14" t="s">
        <v>194</v>
      </c>
      <c r="B148" s="15">
        <v>58.076016000000003</v>
      </c>
      <c r="C148" s="15">
        <v>-96.830095</v>
      </c>
      <c r="D148" s="18" t="s">
        <v>163</v>
      </c>
      <c r="E148" s="14"/>
      <c r="F148" s="14">
        <v>4</v>
      </c>
      <c r="G148" s="16">
        <v>4</v>
      </c>
      <c r="H148" s="16">
        <v>0</v>
      </c>
      <c r="I148" s="16">
        <v>0</v>
      </c>
      <c r="J148" s="16">
        <v>0</v>
      </c>
      <c r="K148" s="16">
        <v>0</v>
      </c>
      <c r="L148" s="16">
        <v>0</v>
      </c>
      <c r="M148" s="16">
        <v>0</v>
      </c>
      <c r="N148" s="16">
        <v>0</v>
      </c>
      <c r="O148" s="16">
        <v>0</v>
      </c>
      <c r="P148" s="16">
        <v>0</v>
      </c>
      <c r="Q148" s="16">
        <v>0</v>
      </c>
      <c r="R148" s="16">
        <v>0</v>
      </c>
      <c r="S148" s="16">
        <v>0</v>
      </c>
      <c r="T148" s="16">
        <v>0</v>
      </c>
      <c r="U148" s="16">
        <v>0</v>
      </c>
      <c r="V148" s="16">
        <v>0</v>
      </c>
      <c r="W148" s="16">
        <v>0</v>
      </c>
      <c r="X148" s="16">
        <v>0</v>
      </c>
      <c r="Y148" s="16">
        <v>0</v>
      </c>
      <c r="Z148" s="16">
        <v>0</v>
      </c>
      <c r="AA148" s="16">
        <v>0</v>
      </c>
      <c r="AB148" s="16">
        <v>0</v>
      </c>
      <c r="AC148" s="16">
        <v>8</v>
      </c>
      <c r="AD148" s="31"/>
      <c r="AE148" s="31"/>
      <c r="AF148" s="31"/>
    </row>
    <row r="149" spans="1:32" s="33" customFormat="1">
      <c r="A149" s="14" t="s">
        <v>195</v>
      </c>
      <c r="B149" s="15">
        <v>58.181128999999999</v>
      </c>
      <c r="C149" s="15">
        <v>-96.978080000000006</v>
      </c>
      <c r="D149" s="14" t="s">
        <v>35</v>
      </c>
      <c r="E149" s="14"/>
      <c r="F149" s="14">
        <v>5</v>
      </c>
      <c r="G149" s="16">
        <v>7</v>
      </c>
      <c r="H149" s="16">
        <v>0</v>
      </c>
      <c r="I149" s="16">
        <v>0</v>
      </c>
      <c r="J149" s="16">
        <v>0</v>
      </c>
      <c r="K149" s="16">
        <v>0</v>
      </c>
      <c r="L149" s="16">
        <v>0</v>
      </c>
      <c r="M149" s="16">
        <v>0</v>
      </c>
      <c r="N149" s="16">
        <v>0</v>
      </c>
      <c r="O149" s="16">
        <v>0</v>
      </c>
      <c r="P149" s="16">
        <v>1</v>
      </c>
      <c r="Q149" s="16">
        <v>3</v>
      </c>
      <c r="R149" s="16">
        <v>0</v>
      </c>
      <c r="S149" s="16">
        <v>0</v>
      </c>
      <c r="T149" s="16">
        <v>0</v>
      </c>
      <c r="U149" s="16">
        <v>0</v>
      </c>
      <c r="V149" s="16">
        <v>0</v>
      </c>
      <c r="W149" s="16">
        <v>0</v>
      </c>
      <c r="X149" s="16">
        <v>0</v>
      </c>
      <c r="Y149" s="16">
        <v>0</v>
      </c>
      <c r="Z149" s="16">
        <v>0</v>
      </c>
      <c r="AA149" s="16">
        <v>0</v>
      </c>
      <c r="AB149" s="16">
        <v>0</v>
      </c>
      <c r="AC149" s="16">
        <v>16</v>
      </c>
      <c r="AD149" s="31"/>
      <c r="AE149" s="31"/>
      <c r="AF149" s="31"/>
    </row>
    <row r="150" spans="1:32" s="33" customFormat="1">
      <c r="A150" s="17" t="s">
        <v>196</v>
      </c>
      <c r="B150" s="15">
        <v>58.355707000000002</v>
      </c>
      <c r="C150" s="15">
        <v>-96.812383999999994</v>
      </c>
      <c r="D150" s="17" t="s">
        <v>197</v>
      </c>
      <c r="E150" s="17"/>
      <c r="F150" s="17">
        <v>11</v>
      </c>
      <c r="G150" s="16">
        <v>12</v>
      </c>
      <c r="H150" s="16">
        <v>0</v>
      </c>
      <c r="I150" s="16">
        <v>0</v>
      </c>
      <c r="J150" s="16">
        <v>0</v>
      </c>
      <c r="K150" s="16">
        <v>0</v>
      </c>
      <c r="L150" s="16">
        <v>0</v>
      </c>
      <c r="M150" s="16">
        <v>0</v>
      </c>
      <c r="N150" s="16">
        <v>0</v>
      </c>
      <c r="O150" s="16">
        <v>0</v>
      </c>
      <c r="P150" s="16">
        <v>1</v>
      </c>
      <c r="Q150" s="16">
        <v>4</v>
      </c>
      <c r="R150" s="16">
        <v>0</v>
      </c>
      <c r="S150" s="16">
        <v>0</v>
      </c>
      <c r="T150" s="16">
        <v>0</v>
      </c>
      <c r="U150" s="16">
        <v>0</v>
      </c>
      <c r="V150" s="16">
        <v>0</v>
      </c>
      <c r="W150" s="16">
        <v>0</v>
      </c>
      <c r="X150" s="16">
        <v>0</v>
      </c>
      <c r="Y150" s="16">
        <v>0</v>
      </c>
      <c r="Z150" s="16">
        <v>0</v>
      </c>
      <c r="AA150" s="16">
        <v>0</v>
      </c>
      <c r="AB150" s="16">
        <v>0</v>
      </c>
      <c r="AC150" s="16">
        <v>28</v>
      </c>
      <c r="AD150" s="31"/>
      <c r="AE150" s="31"/>
      <c r="AF150" s="31"/>
    </row>
    <row r="151" spans="1:32" s="33" customFormat="1">
      <c r="A151" s="14" t="s">
        <v>198</v>
      </c>
      <c r="B151" s="15">
        <v>58.135432000000002</v>
      </c>
      <c r="C151" s="15">
        <v>-98.116158999999996</v>
      </c>
      <c r="D151" s="14" t="s">
        <v>35</v>
      </c>
      <c r="E151" s="14"/>
      <c r="F151" s="14">
        <v>2</v>
      </c>
      <c r="G151" s="16">
        <v>1</v>
      </c>
      <c r="H151" s="16">
        <v>0</v>
      </c>
      <c r="I151" s="16">
        <v>0</v>
      </c>
      <c r="J151" s="16">
        <v>0</v>
      </c>
      <c r="K151" s="16">
        <v>0</v>
      </c>
      <c r="L151" s="16">
        <v>0</v>
      </c>
      <c r="M151" s="16">
        <v>0</v>
      </c>
      <c r="N151" s="16">
        <v>0</v>
      </c>
      <c r="O151" s="16">
        <v>0</v>
      </c>
      <c r="P151" s="16">
        <v>0</v>
      </c>
      <c r="Q151" s="16">
        <v>0</v>
      </c>
      <c r="R151" s="16">
        <v>0</v>
      </c>
      <c r="S151" s="16">
        <v>0</v>
      </c>
      <c r="T151" s="16">
        <v>0</v>
      </c>
      <c r="U151" s="16">
        <v>0</v>
      </c>
      <c r="V151" s="16">
        <v>0</v>
      </c>
      <c r="W151" s="16">
        <v>0</v>
      </c>
      <c r="X151" s="16">
        <v>0</v>
      </c>
      <c r="Y151" s="16">
        <v>0</v>
      </c>
      <c r="Z151" s="16">
        <v>0</v>
      </c>
      <c r="AA151" s="16">
        <v>0</v>
      </c>
      <c r="AB151" s="16">
        <v>0</v>
      </c>
      <c r="AC151" s="16">
        <v>3</v>
      </c>
      <c r="AD151" s="31"/>
      <c r="AE151" s="31"/>
      <c r="AF151" s="31"/>
    </row>
    <row r="152" spans="1:32" s="33" customFormat="1">
      <c r="A152" s="14" t="s">
        <v>199</v>
      </c>
      <c r="B152" s="15">
        <v>58.127401999999996</v>
      </c>
      <c r="C152" s="15">
        <v>-98.000366999999997</v>
      </c>
      <c r="D152" s="14" t="s">
        <v>35</v>
      </c>
      <c r="E152" s="14"/>
      <c r="F152" s="14">
        <v>4</v>
      </c>
      <c r="G152" s="16">
        <v>1</v>
      </c>
      <c r="H152" s="16">
        <v>0</v>
      </c>
      <c r="I152" s="16">
        <v>0</v>
      </c>
      <c r="J152" s="16">
        <v>0</v>
      </c>
      <c r="K152" s="16">
        <v>0</v>
      </c>
      <c r="L152" s="16">
        <v>0</v>
      </c>
      <c r="M152" s="16">
        <v>0</v>
      </c>
      <c r="N152" s="16">
        <v>0</v>
      </c>
      <c r="O152" s="16">
        <v>0</v>
      </c>
      <c r="P152" s="16">
        <v>0</v>
      </c>
      <c r="Q152" s="16">
        <v>0</v>
      </c>
      <c r="R152" s="16">
        <v>0</v>
      </c>
      <c r="S152" s="16">
        <v>1</v>
      </c>
      <c r="T152" s="16">
        <v>0</v>
      </c>
      <c r="U152" s="16">
        <v>0</v>
      </c>
      <c r="V152" s="16">
        <v>0</v>
      </c>
      <c r="W152" s="16">
        <v>0</v>
      </c>
      <c r="X152" s="16">
        <v>0</v>
      </c>
      <c r="Y152" s="16">
        <v>0</v>
      </c>
      <c r="Z152" s="16">
        <v>0</v>
      </c>
      <c r="AA152" s="16">
        <v>0</v>
      </c>
      <c r="AB152" s="16">
        <v>0</v>
      </c>
      <c r="AC152" s="16">
        <v>6</v>
      </c>
      <c r="AD152" s="31"/>
      <c r="AE152" s="31"/>
      <c r="AF152" s="31"/>
    </row>
    <row r="153" spans="1:32" s="33" customFormat="1">
      <c r="A153" s="17" t="s">
        <v>200</v>
      </c>
      <c r="B153" s="15">
        <v>58.403396000000001</v>
      </c>
      <c r="C153" s="15">
        <v>-95.885525999999999</v>
      </c>
      <c r="D153" s="14" t="s">
        <v>35</v>
      </c>
      <c r="E153" s="17"/>
      <c r="F153" s="17">
        <v>14</v>
      </c>
      <c r="G153" s="16">
        <v>2</v>
      </c>
      <c r="H153" s="16">
        <v>0</v>
      </c>
      <c r="I153" s="16">
        <v>0</v>
      </c>
      <c r="J153" s="16">
        <v>0</v>
      </c>
      <c r="K153" s="16">
        <v>0</v>
      </c>
      <c r="L153" s="16">
        <v>0</v>
      </c>
      <c r="M153" s="16">
        <v>0</v>
      </c>
      <c r="N153" s="16">
        <v>0</v>
      </c>
      <c r="O153" s="16">
        <v>0</v>
      </c>
      <c r="P153" s="16">
        <v>0</v>
      </c>
      <c r="Q153" s="16">
        <v>4</v>
      </c>
      <c r="R153" s="16">
        <v>0</v>
      </c>
      <c r="S153" s="16">
        <v>2</v>
      </c>
      <c r="T153" s="16">
        <v>0</v>
      </c>
      <c r="U153" s="16">
        <v>0</v>
      </c>
      <c r="V153" s="16">
        <v>0</v>
      </c>
      <c r="W153" s="16">
        <v>0</v>
      </c>
      <c r="X153" s="16">
        <v>0</v>
      </c>
      <c r="Y153" s="16">
        <v>0</v>
      </c>
      <c r="Z153" s="16">
        <v>0</v>
      </c>
      <c r="AA153" s="16">
        <v>0</v>
      </c>
      <c r="AB153" s="16">
        <v>0</v>
      </c>
      <c r="AC153" s="16">
        <v>22</v>
      </c>
      <c r="AD153" s="31"/>
      <c r="AE153" s="31"/>
      <c r="AF153" s="31"/>
    </row>
    <row r="154" spans="1:32" s="33" customFormat="1">
      <c r="A154" s="14" t="s">
        <v>201</v>
      </c>
      <c r="B154" s="15">
        <v>58.138525000000001</v>
      </c>
      <c r="C154" s="15">
        <v>-98.129569000000004</v>
      </c>
      <c r="D154" s="14" t="s">
        <v>35</v>
      </c>
      <c r="E154" s="14"/>
      <c r="F154" s="14">
        <v>13</v>
      </c>
      <c r="G154" s="16">
        <v>1</v>
      </c>
      <c r="H154" s="16">
        <v>0</v>
      </c>
      <c r="I154" s="16">
        <v>0</v>
      </c>
      <c r="J154" s="16">
        <v>0</v>
      </c>
      <c r="K154" s="16">
        <v>0</v>
      </c>
      <c r="L154" s="16">
        <v>0</v>
      </c>
      <c r="M154" s="16">
        <v>0</v>
      </c>
      <c r="N154" s="16">
        <v>0</v>
      </c>
      <c r="O154" s="16">
        <v>0</v>
      </c>
      <c r="P154" s="16">
        <v>0</v>
      </c>
      <c r="Q154" s="16">
        <v>0</v>
      </c>
      <c r="R154" s="16">
        <v>0</v>
      </c>
      <c r="S154" s="16">
        <v>0</v>
      </c>
      <c r="T154" s="16">
        <v>0</v>
      </c>
      <c r="U154" s="16">
        <v>0</v>
      </c>
      <c r="V154" s="16">
        <v>0</v>
      </c>
      <c r="W154" s="16">
        <v>0</v>
      </c>
      <c r="X154" s="16">
        <v>0</v>
      </c>
      <c r="Y154" s="16">
        <v>0</v>
      </c>
      <c r="Z154" s="16">
        <v>0</v>
      </c>
      <c r="AA154" s="16">
        <v>0</v>
      </c>
      <c r="AB154" s="16">
        <v>0</v>
      </c>
      <c r="AC154" s="16">
        <v>14</v>
      </c>
      <c r="AD154" s="31"/>
      <c r="AE154" s="31"/>
      <c r="AF154" s="31"/>
    </row>
    <row r="155" spans="1:32" s="33" customFormat="1">
      <c r="A155" s="14" t="s">
        <v>202</v>
      </c>
      <c r="B155" s="15">
        <v>58.118777999999999</v>
      </c>
      <c r="C155" s="15">
        <v>-96.675953000000007</v>
      </c>
      <c r="D155" s="14" t="s">
        <v>35</v>
      </c>
      <c r="E155" s="14"/>
      <c r="F155" s="14">
        <v>2</v>
      </c>
      <c r="G155" s="16">
        <v>1</v>
      </c>
      <c r="H155" s="16">
        <v>0</v>
      </c>
      <c r="I155" s="16">
        <v>0</v>
      </c>
      <c r="J155" s="16">
        <v>0</v>
      </c>
      <c r="K155" s="16">
        <v>0</v>
      </c>
      <c r="L155" s="16">
        <v>1</v>
      </c>
      <c r="M155" s="16">
        <v>0</v>
      </c>
      <c r="N155" s="16">
        <v>0</v>
      </c>
      <c r="O155" s="16">
        <v>0</v>
      </c>
      <c r="P155" s="16">
        <v>0</v>
      </c>
      <c r="Q155" s="16">
        <v>0</v>
      </c>
      <c r="R155" s="16">
        <v>0</v>
      </c>
      <c r="S155" s="16">
        <v>4</v>
      </c>
      <c r="T155" s="16">
        <v>0</v>
      </c>
      <c r="U155" s="16">
        <v>0</v>
      </c>
      <c r="V155" s="16">
        <v>0</v>
      </c>
      <c r="W155" s="16">
        <v>0</v>
      </c>
      <c r="X155" s="16">
        <v>0</v>
      </c>
      <c r="Y155" s="16">
        <v>0</v>
      </c>
      <c r="Z155" s="16">
        <v>0</v>
      </c>
      <c r="AA155" s="16">
        <v>0</v>
      </c>
      <c r="AB155" s="16">
        <v>0</v>
      </c>
      <c r="AC155" s="16">
        <v>8</v>
      </c>
      <c r="AD155" s="31"/>
      <c r="AE155" s="31"/>
      <c r="AF155" s="31"/>
    </row>
    <row r="156" spans="1:32" s="33" customFormat="1">
      <c r="A156" s="14" t="s">
        <v>203</v>
      </c>
      <c r="B156" s="15">
        <v>57.999504999999999</v>
      </c>
      <c r="C156" s="15">
        <v>-95.026251000000002</v>
      </c>
      <c r="D156" s="14" t="s">
        <v>35</v>
      </c>
      <c r="E156" s="14"/>
      <c r="F156" s="14">
        <v>2</v>
      </c>
      <c r="G156" s="16">
        <v>6</v>
      </c>
      <c r="H156" s="16">
        <v>0</v>
      </c>
      <c r="I156" s="16">
        <v>0</v>
      </c>
      <c r="J156" s="16">
        <v>0</v>
      </c>
      <c r="K156" s="16">
        <v>0</v>
      </c>
      <c r="L156" s="16">
        <v>0</v>
      </c>
      <c r="M156" s="16">
        <v>0</v>
      </c>
      <c r="N156" s="16">
        <v>0</v>
      </c>
      <c r="O156" s="16">
        <v>0</v>
      </c>
      <c r="P156" s="16">
        <v>0</v>
      </c>
      <c r="Q156" s="16">
        <v>1</v>
      </c>
      <c r="R156" s="16">
        <v>0</v>
      </c>
      <c r="S156" s="16">
        <v>0</v>
      </c>
      <c r="T156" s="16">
        <v>0</v>
      </c>
      <c r="U156" s="16">
        <v>0</v>
      </c>
      <c r="V156" s="16">
        <v>0</v>
      </c>
      <c r="W156" s="16">
        <v>0</v>
      </c>
      <c r="X156" s="16">
        <v>0</v>
      </c>
      <c r="Y156" s="16">
        <v>0</v>
      </c>
      <c r="Z156" s="16">
        <v>0</v>
      </c>
      <c r="AA156" s="16">
        <v>0</v>
      </c>
      <c r="AB156" s="16">
        <v>0</v>
      </c>
      <c r="AC156" s="16">
        <v>9</v>
      </c>
      <c r="AD156" s="31"/>
      <c r="AE156" s="31"/>
      <c r="AF156" s="31"/>
    </row>
    <row r="157" spans="1:32" s="33" customFormat="1">
      <c r="A157" s="14" t="s">
        <v>204</v>
      </c>
      <c r="B157" s="15">
        <v>58.063518999999999</v>
      </c>
      <c r="C157" s="15">
        <v>-95.175218000000001</v>
      </c>
      <c r="D157" s="14" t="s">
        <v>35</v>
      </c>
      <c r="E157" s="14"/>
      <c r="F157" s="14">
        <v>25</v>
      </c>
      <c r="G157" s="16">
        <v>18</v>
      </c>
      <c r="H157" s="16">
        <v>0</v>
      </c>
      <c r="I157" s="16">
        <v>0</v>
      </c>
      <c r="J157" s="16">
        <v>0</v>
      </c>
      <c r="K157" s="16">
        <v>0</v>
      </c>
      <c r="L157" s="16">
        <v>0</v>
      </c>
      <c r="M157" s="16">
        <v>0</v>
      </c>
      <c r="N157" s="16">
        <v>0</v>
      </c>
      <c r="O157" s="16">
        <v>0</v>
      </c>
      <c r="P157" s="16">
        <v>0</v>
      </c>
      <c r="Q157" s="16">
        <v>9</v>
      </c>
      <c r="R157" s="16">
        <v>0</v>
      </c>
      <c r="S157" s="16">
        <v>4</v>
      </c>
      <c r="T157" s="16">
        <v>0</v>
      </c>
      <c r="U157" s="16">
        <v>0</v>
      </c>
      <c r="V157" s="16">
        <v>0</v>
      </c>
      <c r="W157" s="16">
        <v>2</v>
      </c>
      <c r="X157" s="16">
        <v>0</v>
      </c>
      <c r="Y157" s="16">
        <v>0</v>
      </c>
      <c r="Z157" s="16">
        <v>0</v>
      </c>
      <c r="AA157" s="16">
        <v>0</v>
      </c>
      <c r="AB157" s="16">
        <v>0</v>
      </c>
      <c r="AC157" s="16">
        <v>58</v>
      </c>
      <c r="AD157" s="31"/>
      <c r="AE157" s="31"/>
      <c r="AF157" s="31"/>
    </row>
    <row r="158" spans="1:32" s="33" customFormat="1">
      <c r="A158" s="14" t="s">
        <v>205</v>
      </c>
      <c r="B158" s="15">
        <v>58.055864999999997</v>
      </c>
      <c r="C158" s="15">
        <v>-96.926823999999996</v>
      </c>
      <c r="D158" s="14" t="s">
        <v>35</v>
      </c>
      <c r="E158" s="14"/>
      <c r="F158" s="14">
        <v>26</v>
      </c>
      <c r="G158" s="16">
        <v>1</v>
      </c>
      <c r="H158" s="16">
        <v>0</v>
      </c>
      <c r="I158" s="16">
        <v>0</v>
      </c>
      <c r="J158" s="16">
        <v>0</v>
      </c>
      <c r="K158" s="16">
        <v>0</v>
      </c>
      <c r="L158" s="16">
        <v>0</v>
      </c>
      <c r="M158" s="16">
        <v>0</v>
      </c>
      <c r="N158" s="16">
        <v>0</v>
      </c>
      <c r="O158" s="16">
        <v>0</v>
      </c>
      <c r="P158" s="16">
        <v>0</v>
      </c>
      <c r="Q158" s="16">
        <v>3</v>
      </c>
      <c r="R158" s="16">
        <v>0</v>
      </c>
      <c r="S158" s="16">
        <v>0</v>
      </c>
      <c r="T158" s="16">
        <v>0</v>
      </c>
      <c r="U158" s="16">
        <v>0</v>
      </c>
      <c r="V158" s="16">
        <v>0</v>
      </c>
      <c r="W158" s="16">
        <v>0</v>
      </c>
      <c r="X158" s="16">
        <v>0</v>
      </c>
      <c r="Y158" s="16">
        <v>0</v>
      </c>
      <c r="Z158" s="16">
        <v>0</v>
      </c>
      <c r="AA158" s="16">
        <v>0</v>
      </c>
      <c r="AB158" s="16">
        <v>0</v>
      </c>
      <c r="AC158" s="16">
        <v>30</v>
      </c>
      <c r="AD158" s="31"/>
      <c r="AE158" s="31"/>
      <c r="AF158" s="31"/>
    </row>
    <row r="159" spans="1:32" s="33" customFormat="1">
      <c r="A159" s="14" t="s">
        <v>206</v>
      </c>
      <c r="B159" s="15">
        <v>58.322006999999999</v>
      </c>
      <c r="C159" s="15">
        <v>-95.570110999999997</v>
      </c>
      <c r="D159" s="14" t="s">
        <v>35</v>
      </c>
      <c r="E159" s="14"/>
      <c r="F159" s="14">
        <v>15</v>
      </c>
      <c r="G159" s="16">
        <v>10</v>
      </c>
      <c r="H159" s="16">
        <v>0</v>
      </c>
      <c r="I159" s="16">
        <v>0</v>
      </c>
      <c r="J159" s="16">
        <v>0</v>
      </c>
      <c r="K159" s="16">
        <v>0</v>
      </c>
      <c r="L159" s="16">
        <v>0</v>
      </c>
      <c r="M159" s="16">
        <v>0</v>
      </c>
      <c r="N159" s="16">
        <v>0</v>
      </c>
      <c r="O159" s="16">
        <v>0</v>
      </c>
      <c r="P159" s="16">
        <v>0</v>
      </c>
      <c r="Q159" s="16">
        <v>3</v>
      </c>
      <c r="R159" s="16">
        <v>0</v>
      </c>
      <c r="S159" s="16">
        <v>0</v>
      </c>
      <c r="T159" s="16">
        <v>0</v>
      </c>
      <c r="U159" s="16">
        <v>0</v>
      </c>
      <c r="V159" s="16">
        <v>0</v>
      </c>
      <c r="W159" s="16">
        <v>1</v>
      </c>
      <c r="X159" s="16">
        <v>0</v>
      </c>
      <c r="Y159" s="16">
        <v>0</v>
      </c>
      <c r="Z159" s="16">
        <v>0</v>
      </c>
      <c r="AA159" s="16">
        <v>0</v>
      </c>
      <c r="AB159" s="16">
        <v>0</v>
      </c>
      <c r="AC159" s="16">
        <v>29</v>
      </c>
      <c r="AD159" s="31"/>
      <c r="AE159" s="31"/>
      <c r="AF159" s="31"/>
    </row>
    <row r="160" spans="1:32" s="33" customFormat="1">
      <c r="A160" s="14" t="s">
        <v>207</v>
      </c>
      <c r="B160" s="15">
        <v>58.373524000000003</v>
      </c>
      <c r="C160" s="15">
        <v>-95.906724999999994</v>
      </c>
      <c r="D160" s="14" t="s">
        <v>35</v>
      </c>
      <c r="E160" s="14"/>
      <c r="F160" s="14">
        <v>14</v>
      </c>
      <c r="G160" s="16">
        <v>0</v>
      </c>
      <c r="H160" s="16">
        <v>0</v>
      </c>
      <c r="I160" s="16">
        <v>0</v>
      </c>
      <c r="J160" s="16">
        <v>0</v>
      </c>
      <c r="K160" s="16">
        <v>0</v>
      </c>
      <c r="L160" s="16">
        <v>1</v>
      </c>
      <c r="M160" s="16">
        <v>0</v>
      </c>
      <c r="N160" s="16">
        <v>0</v>
      </c>
      <c r="O160" s="16">
        <v>0</v>
      </c>
      <c r="P160" s="16">
        <v>2</v>
      </c>
      <c r="Q160" s="16">
        <v>0</v>
      </c>
      <c r="R160" s="16">
        <v>0</v>
      </c>
      <c r="S160" s="16">
        <v>0</v>
      </c>
      <c r="T160" s="16">
        <v>0</v>
      </c>
      <c r="U160" s="16">
        <v>0</v>
      </c>
      <c r="V160" s="16">
        <v>0</v>
      </c>
      <c r="W160" s="16">
        <v>0</v>
      </c>
      <c r="X160" s="16">
        <v>0</v>
      </c>
      <c r="Y160" s="16">
        <v>0</v>
      </c>
      <c r="Z160" s="16">
        <v>0</v>
      </c>
      <c r="AA160" s="16">
        <v>0</v>
      </c>
      <c r="AB160" s="16">
        <v>0</v>
      </c>
      <c r="AC160" s="16">
        <v>17</v>
      </c>
      <c r="AD160" s="31"/>
      <c r="AE160" s="31"/>
      <c r="AF160" s="31"/>
    </row>
    <row r="161" spans="1:32" s="33" customFormat="1">
      <c r="A161" s="14" t="s">
        <v>208</v>
      </c>
      <c r="B161" s="15">
        <v>58.064042999999998</v>
      </c>
      <c r="C161" s="15">
        <v>-94.814743000000007</v>
      </c>
      <c r="D161" s="14" t="s">
        <v>35</v>
      </c>
      <c r="E161" s="14"/>
      <c r="F161" s="14">
        <v>13</v>
      </c>
      <c r="G161" s="16">
        <v>25</v>
      </c>
      <c r="H161" s="16">
        <v>0</v>
      </c>
      <c r="I161" s="16">
        <v>0</v>
      </c>
      <c r="J161" s="16">
        <v>0</v>
      </c>
      <c r="K161" s="16">
        <v>0</v>
      </c>
      <c r="L161" s="16">
        <v>0</v>
      </c>
      <c r="M161" s="16">
        <v>0</v>
      </c>
      <c r="N161" s="16">
        <v>0</v>
      </c>
      <c r="O161" s="16">
        <v>0</v>
      </c>
      <c r="P161" s="16">
        <v>2</v>
      </c>
      <c r="Q161" s="16">
        <v>4</v>
      </c>
      <c r="R161" s="16">
        <v>0</v>
      </c>
      <c r="S161" s="16">
        <v>1</v>
      </c>
      <c r="T161" s="16">
        <v>0</v>
      </c>
      <c r="U161" s="16">
        <v>0</v>
      </c>
      <c r="V161" s="16">
        <v>0</v>
      </c>
      <c r="W161" s="16">
        <v>0</v>
      </c>
      <c r="X161" s="16">
        <v>0</v>
      </c>
      <c r="Y161" s="16">
        <v>0</v>
      </c>
      <c r="Z161" s="16">
        <v>0</v>
      </c>
      <c r="AA161" s="16">
        <v>0</v>
      </c>
      <c r="AB161" s="16">
        <v>0</v>
      </c>
      <c r="AC161" s="16">
        <v>45</v>
      </c>
      <c r="AD161" s="31"/>
      <c r="AE161" s="31"/>
      <c r="AF161" s="31"/>
    </row>
    <row r="162" spans="1:32" s="33" customFormat="1">
      <c r="A162" s="17" t="s">
        <v>209</v>
      </c>
      <c r="B162" s="15">
        <v>58.204033000000003</v>
      </c>
      <c r="C162" s="15">
        <v>-97.334635000000006</v>
      </c>
      <c r="D162" s="14" t="s">
        <v>35</v>
      </c>
      <c r="E162" s="17"/>
      <c r="F162" s="17">
        <v>29</v>
      </c>
      <c r="G162" s="16">
        <v>3</v>
      </c>
      <c r="H162" s="16">
        <v>0</v>
      </c>
      <c r="I162" s="16">
        <v>0</v>
      </c>
      <c r="J162" s="16">
        <v>0</v>
      </c>
      <c r="K162" s="16">
        <v>0</v>
      </c>
      <c r="L162" s="16">
        <v>0</v>
      </c>
      <c r="M162" s="16">
        <v>0</v>
      </c>
      <c r="N162" s="16">
        <v>0</v>
      </c>
      <c r="O162" s="16">
        <v>0</v>
      </c>
      <c r="P162" s="16">
        <v>0</v>
      </c>
      <c r="Q162" s="16">
        <v>5</v>
      </c>
      <c r="R162" s="16">
        <v>0</v>
      </c>
      <c r="S162" s="16">
        <v>4</v>
      </c>
      <c r="T162" s="16">
        <v>0</v>
      </c>
      <c r="U162" s="16">
        <v>0</v>
      </c>
      <c r="V162" s="16">
        <v>0</v>
      </c>
      <c r="W162" s="16">
        <v>0</v>
      </c>
      <c r="X162" s="16">
        <v>0</v>
      </c>
      <c r="Y162" s="16">
        <v>0</v>
      </c>
      <c r="Z162" s="16">
        <v>0</v>
      </c>
      <c r="AA162" s="16">
        <v>0</v>
      </c>
      <c r="AB162" s="16">
        <v>0</v>
      </c>
      <c r="AC162" s="16">
        <v>41</v>
      </c>
      <c r="AD162" s="31"/>
      <c r="AE162" s="31"/>
      <c r="AF162" s="31"/>
    </row>
    <row r="163" spans="1:32" s="33" customFormat="1">
      <c r="A163" s="14" t="s">
        <v>210</v>
      </c>
      <c r="B163" s="15">
        <v>58.033082999999998</v>
      </c>
      <c r="C163" s="15">
        <v>-94.507802999999996</v>
      </c>
      <c r="D163" s="14" t="s">
        <v>35</v>
      </c>
      <c r="E163" s="14"/>
      <c r="F163" s="14">
        <v>15</v>
      </c>
      <c r="G163" s="16">
        <v>12</v>
      </c>
      <c r="H163" s="16">
        <v>0</v>
      </c>
      <c r="I163" s="16">
        <v>0</v>
      </c>
      <c r="J163" s="16">
        <v>0</v>
      </c>
      <c r="K163" s="16">
        <v>0</v>
      </c>
      <c r="L163" s="16">
        <v>0</v>
      </c>
      <c r="M163" s="16">
        <v>0</v>
      </c>
      <c r="N163" s="16">
        <v>0</v>
      </c>
      <c r="O163" s="16">
        <v>0</v>
      </c>
      <c r="P163" s="16">
        <v>0</v>
      </c>
      <c r="Q163" s="16">
        <v>2</v>
      </c>
      <c r="R163" s="16">
        <v>0</v>
      </c>
      <c r="S163" s="16">
        <v>0</v>
      </c>
      <c r="T163" s="16">
        <v>0</v>
      </c>
      <c r="U163" s="16">
        <v>0</v>
      </c>
      <c r="V163" s="16">
        <v>0</v>
      </c>
      <c r="W163" s="16">
        <v>0</v>
      </c>
      <c r="X163" s="16">
        <v>0</v>
      </c>
      <c r="Y163" s="16">
        <v>0</v>
      </c>
      <c r="Z163" s="16">
        <v>0</v>
      </c>
      <c r="AA163" s="16">
        <v>0</v>
      </c>
      <c r="AB163" s="16">
        <v>0</v>
      </c>
      <c r="AC163" s="16">
        <v>29</v>
      </c>
      <c r="AD163" s="31"/>
      <c r="AE163" s="31"/>
      <c r="AF163" s="31"/>
    </row>
    <row r="164" spans="1:32" s="33" customFormat="1">
      <c r="A164" s="14" t="s">
        <v>211</v>
      </c>
      <c r="B164" s="15">
        <v>58.104112999999998</v>
      </c>
      <c r="C164" s="15">
        <v>-94.724230000000006</v>
      </c>
      <c r="D164" s="14" t="s">
        <v>35</v>
      </c>
      <c r="E164" s="14"/>
      <c r="F164" s="14">
        <v>9</v>
      </c>
      <c r="G164" s="16">
        <v>19</v>
      </c>
      <c r="H164" s="16">
        <v>0</v>
      </c>
      <c r="I164" s="16">
        <v>0</v>
      </c>
      <c r="J164" s="16">
        <v>0</v>
      </c>
      <c r="K164" s="16">
        <v>0</v>
      </c>
      <c r="L164" s="16">
        <v>0</v>
      </c>
      <c r="M164" s="16">
        <v>0</v>
      </c>
      <c r="N164" s="16">
        <v>0</v>
      </c>
      <c r="O164" s="16">
        <v>0</v>
      </c>
      <c r="P164" s="16">
        <v>0</v>
      </c>
      <c r="Q164" s="16">
        <v>3</v>
      </c>
      <c r="R164" s="16">
        <v>0</v>
      </c>
      <c r="S164" s="16">
        <v>0</v>
      </c>
      <c r="T164" s="16">
        <v>0</v>
      </c>
      <c r="U164" s="16">
        <v>0</v>
      </c>
      <c r="V164" s="16">
        <v>0</v>
      </c>
      <c r="W164" s="16">
        <v>0</v>
      </c>
      <c r="X164" s="16">
        <v>0</v>
      </c>
      <c r="Y164" s="16">
        <v>0</v>
      </c>
      <c r="Z164" s="16">
        <v>0</v>
      </c>
      <c r="AA164" s="16">
        <v>0</v>
      </c>
      <c r="AB164" s="16">
        <v>0</v>
      </c>
      <c r="AC164" s="16">
        <v>31</v>
      </c>
      <c r="AD164" s="31"/>
      <c r="AE164" s="31"/>
      <c r="AF164" s="31"/>
    </row>
    <row r="165" spans="1:32" s="33" customFormat="1">
      <c r="A165" s="14" t="s">
        <v>212</v>
      </c>
      <c r="B165" s="15">
        <v>58.288375000000002</v>
      </c>
      <c r="C165" s="15">
        <v>-95.736588999999995</v>
      </c>
      <c r="D165" s="14" t="s">
        <v>35</v>
      </c>
      <c r="E165" s="14"/>
      <c r="F165" s="14">
        <v>4</v>
      </c>
      <c r="G165" s="16">
        <v>0</v>
      </c>
      <c r="H165" s="16">
        <v>0</v>
      </c>
      <c r="I165" s="16">
        <v>0</v>
      </c>
      <c r="J165" s="16">
        <v>0</v>
      </c>
      <c r="K165" s="16">
        <v>0</v>
      </c>
      <c r="L165" s="16">
        <v>0</v>
      </c>
      <c r="M165" s="16">
        <v>0</v>
      </c>
      <c r="N165" s="16">
        <v>0</v>
      </c>
      <c r="O165" s="16">
        <v>0</v>
      </c>
      <c r="P165" s="16">
        <v>0</v>
      </c>
      <c r="Q165" s="16">
        <v>0</v>
      </c>
      <c r="R165" s="16">
        <v>0</v>
      </c>
      <c r="S165" s="16">
        <v>0</v>
      </c>
      <c r="T165" s="16">
        <v>0</v>
      </c>
      <c r="U165" s="16">
        <v>0</v>
      </c>
      <c r="V165" s="16">
        <v>0</v>
      </c>
      <c r="W165" s="16">
        <v>0</v>
      </c>
      <c r="X165" s="16">
        <v>0</v>
      </c>
      <c r="Y165" s="16">
        <v>0</v>
      </c>
      <c r="Z165" s="16">
        <v>0</v>
      </c>
      <c r="AA165" s="16">
        <v>0</v>
      </c>
      <c r="AB165" s="16">
        <v>0</v>
      </c>
      <c r="AC165" s="16">
        <v>4</v>
      </c>
      <c r="AD165" s="31"/>
      <c r="AE165" s="31"/>
      <c r="AF165" s="31"/>
    </row>
    <row r="166" spans="1:32" s="33" customFormat="1">
      <c r="A166" s="14" t="s">
        <v>213</v>
      </c>
      <c r="B166" s="15">
        <v>58.084400000000002</v>
      </c>
      <c r="C166" s="15">
        <v>-96.339040999999995</v>
      </c>
      <c r="D166" s="14" t="s">
        <v>163</v>
      </c>
      <c r="E166" s="14"/>
      <c r="F166" s="14">
        <v>4</v>
      </c>
      <c r="G166" s="16">
        <v>2</v>
      </c>
      <c r="H166" s="16">
        <v>0</v>
      </c>
      <c r="I166" s="16">
        <v>0</v>
      </c>
      <c r="J166" s="16">
        <v>0</v>
      </c>
      <c r="K166" s="16">
        <v>0</v>
      </c>
      <c r="L166" s="16">
        <v>0</v>
      </c>
      <c r="M166" s="16">
        <v>0</v>
      </c>
      <c r="N166" s="16">
        <v>0</v>
      </c>
      <c r="O166" s="16">
        <v>0</v>
      </c>
      <c r="P166" s="16">
        <v>0</v>
      </c>
      <c r="Q166" s="16">
        <v>0</v>
      </c>
      <c r="R166" s="16">
        <v>0</v>
      </c>
      <c r="S166" s="16">
        <v>0</v>
      </c>
      <c r="T166" s="16">
        <v>0</v>
      </c>
      <c r="U166" s="16">
        <v>0</v>
      </c>
      <c r="V166" s="16">
        <v>0</v>
      </c>
      <c r="W166" s="16">
        <v>0</v>
      </c>
      <c r="X166" s="16">
        <v>0</v>
      </c>
      <c r="Y166" s="16">
        <v>0</v>
      </c>
      <c r="Z166" s="16">
        <v>0</v>
      </c>
      <c r="AA166" s="16">
        <v>0</v>
      </c>
      <c r="AB166" s="16">
        <v>0</v>
      </c>
      <c r="AC166" s="16">
        <v>6</v>
      </c>
      <c r="AD166" s="31"/>
      <c r="AE166" s="31"/>
      <c r="AF166" s="31"/>
    </row>
    <row r="167" spans="1:32" s="33" customFormat="1">
      <c r="A167" s="14" t="s">
        <v>214</v>
      </c>
      <c r="B167" s="15">
        <v>58.233829999999998</v>
      </c>
      <c r="C167" s="15">
        <v>-95.200914999999995</v>
      </c>
      <c r="D167" s="14" t="s">
        <v>35</v>
      </c>
      <c r="E167" s="14"/>
      <c r="F167" s="14">
        <v>9</v>
      </c>
      <c r="G167" s="16">
        <v>9</v>
      </c>
      <c r="H167" s="16">
        <v>0</v>
      </c>
      <c r="I167" s="16">
        <v>0</v>
      </c>
      <c r="J167" s="16">
        <v>0</v>
      </c>
      <c r="K167" s="16">
        <v>0</v>
      </c>
      <c r="L167" s="16">
        <v>0</v>
      </c>
      <c r="M167" s="16">
        <v>0</v>
      </c>
      <c r="N167" s="16">
        <v>0</v>
      </c>
      <c r="O167" s="16">
        <v>0</v>
      </c>
      <c r="P167" s="16">
        <v>0</v>
      </c>
      <c r="Q167" s="16">
        <v>0</v>
      </c>
      <c r="R167" s="16">
        <v>0</v>
      </c>
      <c r="S167" s="16">
        <v>0</v>
      </c>
      <c r="T167" s="16">
        <v>0</v>
      </c>
      <c r="U167" s="16">
        <v>0</v>
      </c>
      <c r="V167" s="16">
        <v>0</v>
      </c>
      <c r="W167" s="16">
        <v>1</v>
      </c>
      <c r="X167" s="16">
        <v>0</v>
      </c>
      <c r="Y167" s="16">
        <v>0</v>
      </c>
      <c r="Z167" s="16">
        <v>0</v>
      </c>
      <c r="AA167" s="16">
        <v>0</v>
      </c>
      <c r="AB167" s="16">
        <v>0</v>
      </c>
      <c r="AC167" s="16">
        <v>19</v>
      </c>
      <c r="AD167" s="31"/>
      <c r="AE167" s="31"/>
      <c r="AF167" s="31"/>
    </row>
    <row r="168" spans="1:32" s="33" customFormat="1">
      <c r="A168" s="17" t="s">
        <v>215</v>
      </c>
      <c r="B168" s="15">
        <v>58.512726999999998</v>
      </c>
      <c r="C168" s="15">
        <v>-96.763377000000006</v>
      </c>
      <c r="D168" s="14" t="s">
        <v>35</v>
      </c>
      <c r="E168" s="17"/>
      <c r="F168" s="17">
        <v>18</v>
      </c>
      <c r="G168" s="16">
        <v>5</v>
      </c>
      <c r="H168" s="16">
        <v>0</v>
      </c>
      <c r="I168" s="16">
        <v>0</v>
      </c>
      <c r="J168" s="16">
        <v>0</v>
      </c>
      <c r="K168" s="16">
        <v>0</v>
      </c>
      <c r="L168" s="16">
        <v>0</v>
      </c>
      <c r="M168" s="16">
        <v>4</v>
      </c>
      <c r="N168" s="16">
        <v>0</v>
      </c>
      <c r="O168" s="16">
        <v>0</v>
      </c>
      <c r="P168" s="16">
        <v>0</v>
      </c>
      <c r="Q168" s="16">
        <v>3</v>
      </c>
      <c r="R168" s="16">
        <v>0</v>
      </c>
      <c r="S168" s="16">
        <v>0</v>
      </c>
      <c r="T168" s="16">
        <v>0</v>
      </c>
      <c r="U168" s="16">
        <v>0</v>
      </c>
      <c r="V168" s="16">
        <v>0</v>
      </c>
      <c r="W168" s="16">
        <v>0</v>
      </c>
      <c r="X168" s="16">
        <v>0</v>
      </c>
      <c r="Y168" s="16">
        <v>0</v>
      </c>
      <c r="Z168" s="16">
        <v>0</v>
      </c>
      <c r="AA168" s="16">
        <v>0</v>
      </c>
      <c r="AB168" s="16">
        <v>0</v>
      </c>
      <c r="AC168" s="16">
        <v>30</v>
      </c>
      <c r="AD168" s="31"/>
      <c r="AE168" s="31"/>
      <c r="AF168" s="31"/>
    </row>
    <row r="169" spans="1:32" s="33" customFormat="1">
      <c r="A169" s="17" t="s">
        <v>216</v>
      </c>
      <c r="B169" s="15">
        <v>58.516035000000002</v>
      </c>
      <c r="C169" s="15">
        <v>-96.620102000000003</v>
      </c>
      <c r="D169" s="14" t="s">
        <v>35</v>
      </c>
      <c r="E169" s="17"/>
      <c r="F169" s="17">
        <v>21</v>
      </c>
      <c r="G169" s="16">
        <v>9</v>
      </c>
      <c r="H169" s="16">
        <v>0</v>
      </c>
      <c r="I169" s="16">
        <v>0</v>
      </c>
      <c r="J169" s="16">
        <v>0</v>
      </c>
      <c r="K169" s="16">
        <v>0</v>
      </c>
      <c r="L169" s="16">
        <v>0</v>
      </c>
      <c r="M169" s="16">
        <v>0</v>
      </c>
      <c r="N169" s="16">
        <v>0</v>
      </c>
      <c r="O169" s="16">
        <v>0</v>
      </c>
      <c r="P169" s="16">
        <v>0</v>
      </c>
      <c r="Q169" s="16">
        <v>5</v>
      </c>
      <c r="R169" s="16">
        <v>0</v>
      </c>
      <c r="S169" s="16">
        <v>4</v>
      </c>
      <c r="T169" s="16">
        <v>0</v>
      </c>
      <c r="U169" s="16">
        <v>0</v>
      </c>
      <c r="V169" s="16">
        <v>0</v>
      </c>
      <c r="W169" s="16">
        <v>1</v>
      </c>
      <c r="X169" s="16">
        <v>1</v>
      </c>
      <c r="Y169" s="16">
        <v>0</v>
      </c>
      <c r="Z169" s="16">
        <v>0</v>
      </c>
      <c r="AA169" s="16">
        <v>0</v>
      </c>
      <c r="AB169" s="16">
        <v>0</v>
      </c>
      <c r="AC169" s="16">
        <v>41</v>
      </c>
      <c r="AD169" s="31"/>
      <c r="AE169" s="31"/>
      <c r="AF169" s="31"/>
    </row>
    <row r="170" spans="1:32" s="33" customFormat="1">
      <c r="A170" s="17" t="s">
        <v>217</v>
      </c>
      <c r="B170" s="15">
        <v>58.558044000000002</v>
      </c>
      <c r="C170" s="15">
        <v>-96.267204000000007</v>
      </c>
      <c r="D170" s="14" t="s">
        <v>35</v>
      </c>
      <c r="E170" s="17"/>
      <c r="F170" s="17">
        <v>38</v>
      </c>
      <c r="G170" s="16">
        <v>0</v>
      </c>
      <c r="H170" s="16">
        <v>0</v>
      </c>
      <c r="I170" s="16">
        <v>0</v>
      </c>
      <c r="J170" s="16">
        <v>0</v>
      </c>
      <c r="K170" s="16">
        <v>0</v>
      </c>
      <c r="L170" s="16">
        <v>0</v>
      </c>
      <c r="M170" s="16">
        <v>0</v>
      </c>
      <c r="N170" s="16">
        <v>0</v>
      </c>
      <c r="O170" s="16">
        <v>0</v>
      </c>
      <c r="P170" s="16">
        <v>4</v>
      </c>
      <c r="Q170" s="16">
        <v>0</v>
      </c>
      <c r="R170" s="16">
        <v>0</v>
      </c>
      <c r="S170" s="16">
        <v>2</v>
      </c>
      <c r="T170" s="16">
        <v>0</v>
      </c>
      <c r="U170" s="16">
        <v>0</v>
      </c>
      <c r="V170" s="16">
        <v>0</v>
      </c>
      <c r="W170" s="16">
        <v>3</v>
      </c>
      <c r="X170" s="16">
        <v>0</v>
      </c>
      <c r="Y170" s="16">
        <v>0</v>
      </c>
      <c r="Z170" s="16">
        <v>0</v>
      </c>
      <c r="AA170" s="16">
        <v>0</v>
      </c>
      <c r="AB170" s="16">
        <v>0</v>
      </c>
      <c r="AC170" s="16">
        <v>47</v>
      </c>
      <c r="AD170" s="31"/>
      <c r="AE170" s="31"/>
      <c r="AF170" s="31"/>
    </row>
    <row r="171" spans="1:32" s="33" customFormat="1">
      <c r="A171" s="14" t="s">
        <v>218</v>
      </c>
      <c r="B171" s="15">
        <v>58.572842000000001</v>
      </c>
      <c r="C171" s="15">
        <v>-96.097438999999994</v>
      </c>
      <c r="D171" s="14" t="s">
        <v>35</v>
      </c>
      <c r="E171" s="14"/>
      <c r="F171" s="14">
        <v>24</v>
      </c>
      <c r="G171" s="16">
        <v>1</v>
      </c>
      <c r="H171" s="16">
        <v>0</v>
      </c>
      <c r="I171" s="16">
        <v>0</v>
      </c>
      <c r="J171" s="16">
        <v>0</v>
      </c>
      <c r="K171" s="16">
        <v>0</v>
      </c>
      <c r="L171" s="16">
        <v>0</v>
      </c>
      <c r="M171" s="16">
        <v>0</v>
      </c>
      <c r="N171" s="16">
        <v>0</v>
      </c>
      <c r="O171" s="16">
        <v>0</v>
      </c>
      <c r="P171" s="16">
        <v>1</v>
      </c>
      <c r="Q171" s="16">
        <v>7</v>
      </c>
      <c r="R171" s="16">
        <v>0</v>
      </c>
      <c r="S171" s="16">
        <v>2</v>
      </c>
      <c r="T171" s="16">
        <v>0</v>
      </c>
      <c r="U171" s="16">
        <v>0</v>
      </c>
      <c r="V171" s="16">
        <v>0</v>
      </c>
      <c r="W171" s="16">
        <v>0</v>
      </c>
      <c r="X171" s="16">
        <v>0</v>
      </c>
      <c r="Y171" s="16">
        <v>0</v>
      </c>
      <c r="Z171" s="16">
        <v>0</v>
      </c>
      <c r="AA171" s="16">
        <v>0</v>
      </c>
      <c r="AB171" s="16">
        <v>0</v>
      </c>
      <c r="AC171" s="16">
        <v>35</v>
      </c>
      <c r="AD171" s="31"/>
      <c r="AE171" s="31"/>
      <c r="AF171" s="31"/>
    </row>
    <row r="172" spans="1:32" s="33" customFormat="1">
      <c r="A172" s="17" t="s">
        <v>219</v>
      </c>
      <c r="B172" s="15">
        <v>58.496336999999997</v>
      </c>
      <c r="C172" s="15">
        <v>-96.417271999999997</v>
      </c>
      <c r="D172" s="14" t="s">
        <v>35</v>
      </c>
      <c r="E172" s="17"/>
      <c r="F172" s="17">
        <v>22</v>
      </c>
      <c r="G172" s="16">
        <v>4</v>
      </c>
      <c r="H172" s="16">
        <v>0</v>
      </c>
      <c r="I172" s="16">
        <v>0</v>
      </c>
      <c r="J172" s="16">
        <v>0</v>
      </c>
      <c r="K172" s="16">
        <v>0</v>
      </c>
      <c r="L172" s="16">
        <v>0</v>
      </c>
      <c r="M172" s="16">
        <v>0</v>
      </c>
      <c r="N172" s="16">
        <v>0</v>
      </c>
      <c r="O172" s="16">
        <v>0</v>
      </c>
      <c r="P172" s="16">
        <v>11</v>
      </c>
      <c r="Q172" s="16">
        <v>2</v>
      </c>
      <c r="R172" s="16">
        <v>0</v>
      </c>
      <c r="S172" s="16">
        <v>2</v>
      </c>
      <c r="T172" s="16">
        <v>0</v>
      </c>
      <c r="U172" s="16">
        <v>0</v>
      </c>
      <c r="V172" s="16">
        <v>0</v>
      </c>
      <c r="W172" s="16">
        <v>0</v>
      </c>
      <c r="X172" s="16">
        <v>0</v>
      </c>
      <c r="Y172" s="16">
        <v>0</v>
      </c>
      <c r="Z172" s="16">
        <v>0</v>
      </c>
      <c r="AA172" s="16">
        <v>0</v>
      </c>
      <c r="AB172" s="16">
        <v>0</v>
      </c>
      <c r="AC172" s="16">
        <v>41</v>
      </c>
      <c r="AD172" s="31"/>
      <c r="AE172" s="31"/>
      <c r="AF172" s="31"/>
    </row>
    <row r="173" spans="1:32" s="33" customFormat="1">
      <c r="A173" s="14" t="s">
        <v>220</v>
      </c>
      <c r="B173" s="15">
        <v>58.091028999999999</v>
      </c>
      <c r="C173" s="15">
        <v>-95.395021999999997</v>
      </c>
      <c r="D173" s="14" t="s">
        <v>35</v>
      </c>
      <c r="E173" s="14"/>
      <c r="F173" s="14">
        <v>5</v>
      </c>
      <c r="G173" s="16">
        <v>3</v>
      </c>
      <c r="H173" s="16">
        <v>0</v>
      </c>
      <c r="I173" s="16">
        <v>0</v>
      </c>
      <c r="J173" s="16">
        <v>0</v>
      </c>
      <c r="K173" s="16">
        <v>0</v>
      </c>
      <c r="L173" s="16">
        <v>0</v>
      </c>
      <c r="M173" s="16">
        <v>1</v>
      </c>
      <c r="N173" s="16">
        <v>0</v>
      </c>
      <c r="O173" s="16">
        <v>0</v>
      </c>
      <c r="P173" s="16">
        <v>0</v>
      </c>
      <c r="Q173" s="16">
        <v>2</v>
      </c>
      <c r="R173" s="16">
        <v>0</v>
      </c>
      <c r="S173" s="16">
        <v>0</v>
      </c>
      <c r="T173" s="16">
        <v>0</v>
      </c>
      <c r="U173" s="16">
        <v>0</v>
      </c>
      <c r="V173" s="16">
        <v>0</v>
      </c>
      <c r="W173" s="16">
        <v>0</v>
      </c>
      <c r="X173" s="16">
        <v>0</v>
      </c>
      <c r="Y173" s="16">
        <v>0</v>
      </c>
      <c r="Z173" s="16">
        <v>0</v>
      </c>
      <c r="AA173" s="16">
        <v>0</v>
      </c>
      <c r="AB173" s="16">
        <v>0</v>
      </c>
      <c r="AC173" s="16">
        <v>11</v>
      </c>
      <c r="AD173" s="31"/>
      <c r="AE173" s="31"/>
      <c r="AF173" s="31"/>
    </row>
    <row r="174" spans="1:32" s="33" customFormat="1">
      <c r="A174" s="17" t="s">
        <v>221</v>
      </c>
      <c r="B174" s="15">
        <v>58.620167000000002</v>
      </c>
      <c r="C174" s="15">
        <v>-95.407855999999995</v>
      </c>
      <c r="D174" s="17" t="s">
        <v>74</v>
      </c>
      <c r="E174" s="17"/>
      <c r="F174" s="17">
        <v>6</v>
      </c>
      <c r="G174" s="16">
        <v>0</v>
      </c>
      <c r="H174" s="16">
        <v>0</v>
      </c>
      <c r="I174" s="16">
        <v>0</v>
      </c>
      <c r="J174" s="16">
        <v>0</v>
      </c>
      <c r="K174" s="16">
        <v>0</v>
      </c>
      <c r="L174" s="16">
        <v>0</v>
      </c>
      <c r="M174" s="16">
        <v>0</v>
      </c>
      <c r="N174" s="16">
        <v>0</v>
      </c>
      <c r="O174" s="16">
        <v>0</v>
      </c>
      <c r="P174" s="16">
        <v>0</v>
      </c>
      <c r="Q174" s="16">
        <v>0</v>
      </c>
      <c r="R174" s="16">
        <v>0</v>
      </c>
      <c r="S174" s="16">
        <v>0</v>
      </c>
      <c r="T174" s="16">
        <v>0</v>
      </c>
      <c r="U174" s="16">
        <v>0</v>
      </c>
      <c r="V174" s="16">
        <v>0</v>
      </c>
      <c r="W174" s="16">
        <v>0</v>
      </c>
      <c r="X174" s="16">
        <v>0</v>
      </c>
      <c r="Y174" s="16">
        <v>0</v>
      </c>
      <c r="Z174" s="16">
        <v>0</v>
      </c>
      <c r="AA174" s="16">
        <v>0</v>
      </c>
      <c r="AB174" s="16">
        <v>0</v>
      </c>
      <c r="AC174" s="16">
        <v>6</v>
      </c>
      <c r="AD174" s="31"/>
      <c r="AE174" s="31"/>
      <c r="AF174" s="31"/>
    </row>
    <row r="175" spans="1:32" s="33" customFormat="1">
      <c r="A175" s="17" t="s">
        <v>222</v>
      </c>
      <c r="B175" s="15">
        <v>58.539048000000001</v>
      </c>
      <c r="C175" s="15">
        <v>-95.977402999999995</v>
      </c>
      <c r="D175" s="17" t="s">
        <v>35</v>
      </c>
      <c r="E175" s="17"/>
      <c r="F175" s="17">
        <v>0</v>
      </c>
      <c r="G175" s="17">
        <v>0</v>
      </c>
      <c r="H175" s="17">
        <v>0</v>
      </c>
      <c r="I175" s="17">
        <v>0</v>
      </c>
      <c r="J175" s="16">
        <v>0</v>
      </c>
      <c r="K175" s="17">
        <v>0</v>
      </c>
      <c r="L175" s="17">
        <v>0</v>
      </c>
      <c r="M175" s="17">
        <v>0</v>
      </c>
      <c r="N175" s="17">
        <v>0</v>
      </c>
      <c r="O175" s="17">
        <v>0</v>
      </c>
      <c r="P175" s="17">
        <v>0</v>
      </c>
      <c r="Q175" s="17">
        <v>0</v>
      </c>
      <c r="R175" s="16">
        <v>0</v>
      </c>
      <c r="S175" s="17">
        <v>0</v>
      </c>
      <c r="T175" s="17">
        <v>0</v>
      </c>
      <c r="U175" s="17">
        <v>0</v>
      </c>
      <c r="V175" s="17">
        <v>0</v>
      </c>
      <c r="W175" s="17">
        <v>0</v>
      </c>
      <c r="X175" s="17">
        <v>0</v>
      </c>
      <c r="Y175" s="16">
        <v>0</v>
      </c>
      <c r="Z175" s="16">
        <v>0</v>
      </c>
      <c r="AA175" s="17">
        <v>0</v>
      </c>
      <c r="AB175" s="17">
        <v>0</v>
      </c>
      <c r="AC175" s="16">
        <v>0</v>
      </c>
      <c r="AD175" s="31"/>
      <c r="AE175" s="31"/>
      <c r="AF175" s="31"/>
    </row>
    <row r="176" spans="1:32" s="33" customFormat="1">
      <c r="A176" s="17" t="s">
        <v>223</v>
      </c>
      <c r="B176" s="15">
        <v>58.382122000000003</v>
      </c>
      <c r="C176" s="15">
        <v>-94.974490000000003</v>
      </c>
      <c r="D176" s="17" t="s">
        <v>35</v>
      </c>
      <c r="E176" s="17"/>
      <c r="F176" s="17">
        <v>6</v>
      </c>
      <c r="G176" s="16">
        <v>4</v>
      </c>
      <c r="H176" s="16">
        <v>0</v>
      </c>
      <c r="I176" s="16">
        <v>0</v>
      </c>
      <c r="J176" s="16">
        <v>0</v>
      </c>
      <c r="K176" s="16">
        <v>0</v>
      </c>
      <c r="L176" s="16">
        <v>0</v>
      </c>
      <c r="M176" s="16">
        <v>3</v>
      </c>
      <c r="N176" s="16">
        <v>0</v>
      </c>
      <c r="O176" s="16">
        <v>0</v>
      </c>
      <c r="P176" s="16">
        <v>0</v>
      </c>
      <c r="Q176" s="16">
        <v>1</v>
      </c>
      <c r="R176" s="16">
        <v>0</v>
      </c>
      <c r="S176" s="16">
        <v>0</v>
      </c>
      <c r="T176" s="16">
        <v>0</v>
      </c>
      <c r="U176" s="16">
        <v>0</v>
      </c>
      <c r="V176" s="16">
        <v>0</v>
      </c>
      <c r="W176" s="16">
        <v>0</v>
      </c>
      <c r="X176" s="16">
        <v>0</v>
      </c>
      <c r="Y176" s="16">
        <v>0</v>
      </c>
      <c r="Z176" s="16">
        <v>0</v>
      </c>
      <c r="AA176" s="16">
        <v>0</v>
      </c>
      <c r="AB176" s="16">
        <v>0</v>
      </c>
      <c r="AC176" s="16">
        <v>14</v>
      </c>
      <c r="AD176" s="31"/>
      <c r="AE176" s="31"/>
      <c r="AF176" s="31"/>
    </row>
    <row r="177" spans="1:32" s="33" customFormat="1">
      <c r="A177" s="17" t="s">
        <v>224</v>
      </c>
      <c r="B177" s="15">
        <v>58.538241999999997</v>
      </c>
      <c r="C177" s="15">
        <v>-96.046599000000001</v>
      </c>
      <c r="D177" s="17" t="s">
        <v>35</v>
      </c>
      <c r="E177" s="17"/>
      <c r="F177" s="17">
        <v>12</v>
      </c>
      <c r="G177" s="16">
        <v>6</v>
      </c>
      <c r="H177" s="16">
        <v>0</v>
      </c>
      <c r="I177" s="16">
        <v>0</v>
      </c>
      <c r="J177" s="16">
        <v>0</v>
      </c>
      <c r="K177" s="16">
        <v>0</v>
      </c>
      <c r="L177" s="16">
        <v>0</v>
      </c>
      <c r="M177" s="16">
        <v>0</v>
      </c>
      <c r="N177" s="16">
        <v>0</v>
      </c>
      <c r="O177" s="16">
        <v>0</v>
      </c>
      <c r="P177" s="16">
        <v>0</v>
      </c>
      <c r="Q177" s="16">
        <v>1</v>
      </c>
      <c r="R177" s="16">
        <v>0</v>
      </c>
      <c r="S177" s="16">
        <v>0</v>
      </c>
      <c r="T177" s="16">
        <v>0</v>
      </c>
      <c r="U177" s="16">
        <v>0</v>
      </c>
      <c r="V177" s="16">
        <v>0</v>
      </c>
      <c r="W177" s="16">
        <v>0</v>
      </c>
      <c r="X177" s="16">
        <v>0</v>
      </c>
      <c r="Y177" s="16">
        <v>0</v>
      </c>
      <c r="Z177" s="16">
        <v>0</v>
      </c>
      <c r="AA177" s="16">
        <v>0</v>
      </c>
      <c r="AB177" s="16">
        <v>0</v>
      </c>
      <c r="AC177" s="16">
        <v>19</v>
      </c>
      <c r="AD177" s="31"/>
      <c r="AE177" s="31"/>
      <c r="AF177" s="31"/>
    </row>
    <row r="178" spans="1:32" s="33" customFormat="1">
      <c r="A178" s="17" t="s">
        <v>225</v>
      </c>
      <c r="B178" s="15">
        <v>58.141832000000001</v>
      </c>
      <c r="C178" s="15">
        <v>-98.149328999999994</v>
      </c>
      <c r="D178" s="17" t="s">
        <v>35</v>
      </c>
      <c r="E178" s="17"/>
      <c r="F178" s="17">
        <v>6</v>
      </c>
      <c r="G178" s="16">
        <v>0</v>
      </c>
      <c r="H178" s="16">
        <v>0</v>
      </c>
      <c r="I178" s="16">
        <v>0</v>
      </c>
      <c r="J178" s="16">
        <v>0</v>
      </c>
      <c r="K178" s="16">
        <v>0</v>
      </c>
      <c r="L178" s="16">
        <v>0</v>
      </c>
      <c r="M178" s="16">
        <v>0</v>
      </c>
      <c r="N178" s="16">
        <v>0</v>
      </c>
      <c r="O178" s="16">
        <v>0</v>
      </c>
      <c r="P178" s="16">
        <v>0</v>
      </c>
      <c r="Q178" s="16">
        <v>0</v>
      </c>
      <c r="R178" s="16">
        <v>0</v>
      </c>
      <c r="S178" s="16">
        <v>0</v>
      </c>
      <c r="T178" s="16">
        <v>0</v>
      </c>
      <c r="U178" s="16">
        <v>0</v>
      </c>
      <c r="V178" s="16">
        <v>0</v>
      </c>
      <c r="W178" s="16">
        <v>0</v>
      </c>
      <c r="X178" s="16">
        <v>0</v>
      </c>
      <c r="Y178" s="16">
        <v>0</v>
      </c>
      <c r="Z178" s="16">
        <v>0</v>
      </c>
      <c r="AA178" s="16">
        <v>0</v>
      </c>
      <c r="AB178" s="16">
        <v>0</v>
      </c>
      <c r="AC178" s="16">
        <v>6</v>
      </c>
      <c r="AD178" s="31"/>
      <c r="AE178" s="31"/>
      <c r="AF178" s="31"/>
    </row>
    <row r="179" spans="1:32" s="33" customFormat="1">
      <c r="A179" s="14" t="s">
        <v>226</v>
      </c>
      <c r="B179" s="15">
        <v>58.094819000000001</v>
      </c>
      <c r="C179" s="15">
        <v>-98.229236</v>
      </c>
      <c r="D179" s="14" t="s">
        <v>35</v>
      </c>
      <c r="E179" s="14"/>
      <c r="F179" s="14">
        <v>0</v>
      </c>
      <c r="G179" s="14">
        <v>0</v>
      </c>
      <c r="H179" s="14">
        <v>0</v>
      </c>
      <c r="I179" s="14">
        <v>0</v>
      </c>
      <c r="J179" s="16">
        <v>0</v>
      </c>
      <c r="K179" s="14">
        <v>0</v>
      </c>
      <c r="L179" s="14">
        <v>0</v>
      </c>
      <c r="M179" s="14">
        <v>0</v>
      </c>
      <c r="N179" s="14">
        <v>0</v>
      </c>
      <c r="O179" s="14">
        <v>0</v>
      </c>
      <c r="P179" s="14">
        <v>0</v>
      </c>
      <c r="Q179" s="14">
        <v>0</v>
      </c>
      <c r="R179" s="16">
        <v>0</v>
      </c>
      <c r="S179" s="14">
        <v>0</v>
      </c>
      <c r="T179" s="14">
        <v>0</v>
      </c>
      <c r="U179" s="14">
        <v>0</v>
      </c>
      <c r="V179" s="14">
        <v>0</v>
      </c>
      <c r="W179" s="14">
        <v>0</v>
      </c>
      <c r="X179" s="14">
        <v>0</v>
      </c>
      <c r="Y179" s="16">
        <v>0</v>
      </c>
      <c r="Z179" s="16">
        <v>0</v>
      </c>
      <c r="AA179" s="14">
        <v>0</v>
      </c>
      <c r="AB179" s="14">
        <v>0</v>
      </c>
      <c r="AC179" s="16">
        <v>0</v>
      </c>
      <c r="AD179" s="31"/>
      <c r="AE179" s="31"/>
      <c r="AF179" s="31"/>
    </row>
    <row r="180" spans="1:32" s="33" customFormat="1">
      <c r="A180" s="14" t="s">
        <v>227</v>
      </c>
      <c r="B180" s="15">
        <v>58.130625999999999</v>
      </c>
      <c r="C180" s="15">
        <v>-98.064948000000001</v>
      </c>
      <c r="D180" s="14" t="s">
        <v>35</v>
      </c>
      <c r="E180" s="14"/>
      <c r="F180" s="14">
        <v>5</v>
      </c>
      <c r="G180" s="16">
        <v>0</v>
      </c>
      <c r="H180" s="16">
        <v>0</v>
      </c>
      <c r="I180" s="16">
        <v>0</v>
      </c>
      <c r="J180" s="16">
        <v>0</v>
      </c>
      <c r="K180" s="16">
        <v>0</v>
      </c>
      <c r="L180" s="16">
        <v>0</v>
      </c>
      <c r="M180" s="16">
        <v>0</v>
      </c>
      <c r="N180" s="16">
        <v>0</v>
      </c>
      <c r="O180" s="16">
        <v>0</v>
      </c>
      <c r="P180" s="16">
        <v>3</v>
      </c>
      <c r="Q180" s="16">
        <v>0</v>
      </c>
      <c r="R180" s="16">
        <v>0</v>
      </c>
      <c r="S180" s="16">
        <v>0</v>
      </c>
      <c r="T180" s="16">
        <v>0</v>
      </c>
      <c r="U180" s="16">
        <v>0</v>
      </c>
      <c r="V180" s="16">
        <v>0</v>
      </c>
      <c r="W180" s="16">
        <v>0</v>
      </c>
      <c r="X180" s="16">
        <v>0</v>
      </c>
      <c r="Y180" s="16">
        <v>0</v>
      </c>
      <c r="Z180" s="16">
        <v>0</v>
      </c>
      <c r="AA180" s="16">
        <v>0</v>
      </c>
      <c r="AB180" s="16">
        <v>0</v>
      </c>
      <c r="AC180" s="16">
        <v>8</v>
      </c>
      <c r="AD180" s="31"/>
      <c r="AE180" s="31"/>
      <c r="AF180" s="31"/>
    </row>
    <row r="181" spans="1:32" s="33" customFormat="1">
      <c r="A181" s="17" t="s">
        <v>228</v>
      </c>
      <c r="B181" s="15">
        <v>58.321407999999998</v>
      </c>
      <c r="C181" s="15">
        <v>-96.828637999999998</v>
      </c>
      <c r="D181" s="17" t="s">
        <v>35</v>
      </c>
      <c r="E181" s="17"/>
      <c r="F181" s="17">
        <v>0</v>
      </c>
      <c r="G181" s="16">
        <v>3</v>
      </c>
      <c r="H181" s="16">
        <v>0</v>
      </c>
      <c r="I181" s="16">
        <v>0</v>
      </c>
      <c r="J181" s="16">
        <v>0</v>
      </c>
      <c r="K181" s="16">
        <v>0</v>
      </c>
      <c r="L181" s="16">
        <v>0</v>
      </c>
      <c r="M181" s="16">
        <v>0</v>
      </c>
      <c r="N181" s="16">
        <v>0</v>
      </c>
      <c r="O181" s="16">
        <v>0</v>
      </c>
      <c r="P181" s="16">
        <v>1</v>
      </c>
      <c r="Q181" s="16">
        <v>0</v>
      </c>
      <c r="R181" s="16">
        <v>0</v>
      </c>
      <c r="S181" s="16">
        <v>0</v>
      </c>
      <c r="T181" s="16">
        <v>0</v>
      </c>
      <c r="U181" s="16">
        <v>0</v>
      </c>
      <c r="V181" s="16">
        <v>0</v>
      </c>
      <c r="W181" s="16">
        <v>0</v>
      </c>
      <c r="X181" s="16">
        <v>0</v>
      </c>
      <c r="Y181" s="16">
        <v>0</v>
      </c>
      <c r="Z181" s="16">
        <v>0</v>
      </c>
      <c r="AA181" s="16">
        <v>0</v>
      </c>
      <c r="AB181" s="16">
        <v>0</v>
      </c>
      <c r="AC181" s="16">
        <v>4</v>
      </c>
      <c r="AD181" s="31"/>
      <c r="AE181" s="31"/>
      <c r="AF181" s="31"/>
    </row>
    <row r="182" spans="1:32" s="33" customFormat="1">
      <c r="A182" s="17" t="s">
        <v>229</v>
      </c>
      <c r="B182" s="15">
        <v>58.506641000000002</v>
      </c>
      <c r="C182" s="15">
        <v>-95.229217000000006</v>
      </c>
      <c r="D182" s="14" t="s">
        <v>74</v>
      </c>
      <c r="E182" s="17"/>
      <c r="F182" s="17">
        <v>1</v>
      </c>
      <c r="G182" s="16">
        <v>14</v>
      </c>
      <c r="H182" s="16">
        <v>0</v>
      </c>
      <c r="I182" s="16">
        <v>0</v>
      </c>
      <c r="J182" s="16">
        <v>0</v>
      </c>
      <c r="K182" s="16">
        <v>0</v>
      </c>
      <c r="L182" s="16">
        <v>0</v>
      </c>
      <c r="M182" s="16">
        <v>0</v>
      </c>
      <c r="N182" s="16">
        <v>0</v>
      </c>
      <c r="O182" s="16">
        <v>0</v>
      </c>
      <c r="P182" s="16">
        <v>0</v>
      </c>
      <c r="Q182" s="16">
        <v>1</v>
      </c>
      <c r="R182" s="16">
        <v>0</v>
      </c>
      <c r="S182" s="16">
        <v>0</v>
      </c>
      <c r="T182" s="16">
        <v>0</v>
      </c>
      <c r="U182" s="16">
        <v>0</v>
      </c>
      <c r="V182" s="16">
        <v>0</v>
      </c>
      <c r="W182" s="16">
        <v>0</v>
      </c>
      <c r="X182" s="16">
        <v>0</v>
      </c>
      <c r="Y182" s="16">
        <v>0</v>
      </c>
      <c r="Z182" s="16">
        <v>0</v>
      </c>
      <c r="AA182" s="16">
        <v>0</v>
      </c>
      <c r="AB182" s="16">
        <v>0</v>
      </c>
      <c r="AC182" s="16">
        <v>16</v>
      </c>
      <c r="AD182" s="31"/>
      <c r="AE182" s="31"/>
      <c r="AF182" s="31"/>
    </row>
    <row r="183" spans="1:32" s="33" customFormat="1">
      <c r="A183" s="17" t="s">
        <v>230</v>
      </c>
      <c r="B183" s="15">
        <v>58.263722000000001</v>
      </c>
      <c r="C183" s="15">
        <v>-96.747341000000006</v>
      </c>
      <c r="D183" s="14" t="s">
        <v>163</v>
      </c>
      <c r="E183" s="17"/>
      <c r="F183" s="17">
        <v>0</v>
      </c>
      <c r="G183" s="17">
        <v>0</v>
      </c>
      <c r="H183" s="17">
        <v>0</v>
      </c>
      <c r="I183" s="17">
        <v>0</v>
      </c>
      <c r="J183" s="16">
        <v>0</v>
      </c>
      <c r="K183" s="17">
        <v>0</v>
      </c>
      <c r="L183" s="17">
        <v>0</v>
      </c>
      <c r="M183" s="17">
        <v>0</v>
      </c>
      <c r="N183" s="17">
        <v>0</v>
      </c>
      <c r="O183" s="17">
        <v>0</v>
      </c>
      <c r="P183" s="17">
        <v>0</v>
      </c>
      <c r="Q183" s="17">
        <v>0</v>
      </c>
      <c r="R183" s="16">
        <v>0</v>
      </c>
      <c r="S183" s="17">
        <v>0</v>
      </c>
      <c r="T183" s="17">
        <v>0</v>
      </c>
      <c r="U183" s="17">
        <v>0</v>
      </c>
      <c r="V183" s="17">
        <v>0</v>
      </c>
      <c r="W183" s="17">
        <v>0</v>
      </c>
      <c r="X183" s="17">
        <v>0</v>
      </c>
      <c r="Y183" s="16">
        <v>0</v>
      </c>
      <c r="Z183" s="16">
        <v>0</v>
      </c>
      <c r="AA183" s="17">
        <v>0</v>
      </c>
      <c r="AB183" s="17">
        <v>0</v>
      </c>
      <c r="AC183" s="16">
        <v>0</v>
      </c>
      <c r="AD183" s="31"/>
      <c r="AE183" s="31"/>
      <c r="AF183" s="31"/>
    </row>
    <row r="184" spans="1:32" s="33" customFormat="1">
      <c r="A184" s="17" t="s">
        <v>231</v>
      </c>
      <c r="B184" s="15">
        <v>58.623023000000003</v>
      </c>
      <c r="C184" s="15">
        <v>-95.488642999999996</v>
      </c>
      <c r="D184" s="17" t="s">
        <v>35</v>
      </c>
      <c r="E184" s="17"/>
      <c r="F184" s="17">
        <v>6</v>
      </c>
      <c r="G184" s="16">
        <v>2</v>
      </c>
      <c r="H184" s="16">
        <v>0</v>
      </c>
      <c r="I184" s="16">
        <v>0</v>
      </c>
      <c r="J184" s="16">
        <v>0</v>
      </c>
      <c r="K184" s="16">
        <v>0</v>
      </c>
      <c r="L184" s="16">
        <v>0</v>
      </c>
      <c r="M184" s="16">
        <v>1</v>
      </c>
      <c r="N184" s="16">
        <v>0</v>
      </c>
      <c r="O184" s="16">
        <v>0</v>
      </c>
      <c r="P184" s="16">
        <v>0</v>
      </c>
      <c r="Q184" s="16">
        <v>0</v>
      </c>
      <c r="R184" s="16">
        <v>0</v>
      </c>
      <c r="S184" s="16">
        <v>0</v>
      </c>
      <c r="T184" s="16">
        <v>0</v>
      </c>
      <c r="U184" s="16">
        <v>0</v>
      </c>
      <c r="V184" s="16">
        <v>0</v>
      </c>
      <c r="W184" s="16">
        <v>0</v>
      </c>
      <c r="X184" s="16">
        <v>0</v>
      </c>
      <c r="Y184" s="16">
        <v>0</v>
      </c>
      <c r="Z184" s="16">
        <v>0</v>
      </c>
      <c r="AA184" s="16">
        <v>0</v>
      </c>
      <c r="AB184" s="16">
        <v>0</v>
      </c>
      <c r="AC184" s="16">
        <v>9</v>
      </c>
      <c r="AD184" s="31"/>
      <c r="AE184" s="31"/>
      <c r="AF184" s="31"/>
    </row>
    <row r="185" spans="1:32" s="33" customFormat="1">
      <c r="A185" s="17" t="s">
        <v>232</v>
      </c>
      <c r="B185" s="15">
        <v>58.314563</v>
      </c>
      <c r="C185" s="15">
        <v>-97.104856999999996</v>
      </c>
      <c r="D185" s="17" t="s">
        <v>35</v>
      </c>
      <c r="E185" s="17"/>
      <c r="F185" s="17">
        <v>11</v>
      </c>
      <c r="G185" s="16">
        <v>3</v>
      </c>
      <c r="H185" s="16">
        <v>0</v>
      </c>
      <c r="I185" s="16">
        <v>0</v>
      </c>
      <c r="J185" s="16">
        <v>0</v>
      </c>
      <c r="K185" s="16">
        <v>0</v>
      </c>
      <c r="L185" s="16">
        <v>0</v>
      </c>
      <c r="M185" s="16">
        <v>0</v>
      </c>
      <c r="N185" s="16">
        <v>0</v>
      </c>
      <c r="O185" s="16">
        <v>0</v>
      </c>
      <c r="P185" s="16">
        <v>0</v>
      </c>
      <c r="Q185" s="16">
        <v>0</v>
      </c>
      <c r="R185" s="16">
        <v>0</v>
      </c>
      <c r="S185" s="16">
        <v>0</v>
      </c>
      <c r="T185" s="16">
        <v>0</v>
      </c>
      <c r="U185" s="16">
        <v>0</v>
      </c>
      <c r="V185" s="16">
        <v>0</v>
      </c>
      <c r="W185" s="16">
        <v>1</v>
      </c>
      <c r="X185" s="16">
        <v>0</v>
      </c>
      <c r="Y185" s="16">
        <v>0</v>
      </c>
      <c r="Z185" s="16">
        <v>0</v>
      </c>
      <c r="AA185" s="16">
        <v>0</v>
      </c>
      <c r="AB185" s="16">
        <v>0</v>
      </c>
      <c r="AC185" s="16">
        <v>15</v>
      </c>
      <c r="AD185" s="31"/>
      <c r="AE185" s="31"/>
      <c r="AF185" s="31"/>
    </row>
    <row r="186" spans="1:32" s="33" customFormat="1">
      <c r="A186" s="14" t="s">
        <v>233</v>
      </c>
      <c r="B186" s="15">
        <v>58.362665999999997</v>
      </c>
      <c r="C186" s="15">
        <v>-97.007373000000001</v>
      </c>
      <c r="D186" s="14" t="s">
        <v>74</v>
      </c>
      <c r="E186" s="14"/>
      <c r="F186" s="14">
        <v>10</v>
      </c>
      <c r="G186" s="16">
        <v>5</v>
      </c>
      <c r="H186" s="16">
        <v>0</v>
      </c>
      <c r="I186" s="16">
        <v>0</v>
      </c>
      <c r="J186" s="16">
        <v>0</v>
      </c>
      <c r="K186" s="16">
        <v>0</v>
      </c>
      <c r="L186" s="16">
        <v>0</v>
      </c>
      <c r="M186" s="16">
        <v>0</v>
      </c>
      <c r="N186" s="16">
        <v>0</v>
      </c>
      <c r="O186" s="16">
        <v>0</v>
      </c>
      <c r="P186" s="16">
        <v>0</v>
      </c>
      <c r="Q186" s="16">
        <v>0</v>
      </c>
      <c r="R186" s="16">
        <v>0</v>
      </c>
      <c r="S186" s="16">
        <v>1</v>
      </c>
      <c r="T186" s="16">
        <v>0</v>
      </c>
      <c r="U186" s="16">
        <v>0</v>
      </c>
      <c r="V186" s="16">
        <v>0</v>
      </c>
      <c r="W186" s="16">
        <v>0</v>
      </c>
      <c r="X186" s="16">
        <v>0</v>
      </c>
      <c r="Y186" s="16">
        <v>0</v>
      </c>
      <c r="Z186" s="16">
        <v>0</v>
      </c>
      <c r="AA186" s="16">
        <v>0</v>
      </c>
      <c r="AB186" s="16">
        <v>0</v>
      </c>
      <c r="AC186" s="16">
        <v>16</v>
      </c>
      <c r="AD186" s="31"/>
      <c r="AE186" s="31"/>
      <c r="AF186" s="31"/>
    </row>
    <row r="187" spans="1:32" s="33" customFormat="1">
      <c r="A187" s="14" t="s">
        <v>234</v>
      </c>
      <c r="B187" s="15">
        <v>58.393830999999999</v>
      </c>
      <c r="C187" s="15">
        <v>-96.913563999999994</v>
      </c>
      <c r="D187" s="14" t="s">
        <v>35</v>
      </c>
      <c r="E187" s="14"/>
      <c r="F187" s="14">
        <v>9</v>
      </c>
      <c r="G187" s="16">
        <v>0</v>
      </c>
      <c r="H187" s="16">
        <v>0</v>
      </c>
      <c r="I187" s="16">
        <v>0</v>
      </c>
      <c r="J187" s="16">
        <v>0</v>
      </c>
      <c r="K187" s="16">
        <v>0</v>
      </c>
      <c r="L187" s="16">
        <v>0</v>
      </c>
      <c r="M187" s="16">
        <v>1</v>
      </c>
      <c r="N187" s="16">
        <v>0</v>
      </c>
      <c r="O187" s="16">
        <v>0</v>
      </c>
      <c r="P187" s="16">
        <v>0</v>
      </c>
      <c r="Q187" s="16">
        <v>2</v>
      </c>
      <c r="R187" s="16">
        <v>0</v>
      </c>
      <c r="S187" s="16">
        <v>1</v>
      </c>
      <c r="T187" s="16">
        <v>0</v>
      </c>
      <c r="U187" s="16">
        <v>0</v>
      </c>
      <c r="V187" s="16">
        <v>0</v>
      </c>
      <c r="W187" s="16">
        <v>1</v>
      </c>
      <c r="X187" s="16">
        <v>0</v>
      </c>
      <c r="Y187" s="16">
        <v>0</v>
      </c>
      <c r="Z187" s="16">
        <v>0</v>
      </c>
      <c r="AA187" s="16">
        <v>0</v>
      </c>
      <c r="AB187" s="16">
        <v>0</v>
      </c>
      <c r="AC187" s="16">
        <v>14</v>
      </c>
      <c r="AD187" s="31"/>
      <c r="AE187" s="31"/>
      <c r="AF187" s="31"/>
    </row>
    <row r="188" spans="1:32" s="33" customFormat="1">
      <c r="A188" s="14" t="s">
        <v>235</v>
      </c>
      <c r="B188" s="15">
        <v>58.315437000000003</v>
      </c>
      <c r="C188" s="15">
        <v>-97.021816000000001</v>
      </c>
      <c r="D188" s="14" t="s">
        <v>35</v>
      </c>
      <c r="E188" s="14"/>
      <c r="F188" s="14">
        <v>9</v>
      </c>
      <c r="G188" s="16">
        <v>1</v>
      </c>
      <c r="H188" s="16">
        <v>0</v>
      </c>
      <c r="I188" s="16">
        <v>0</v>
      </c>
      <c r="J188" s="16">
        <v>0</v>
      </c>
      <c r="K188" s="16">
        <v>0</v>
      </c>
      <c r="L188" s="16">
        <v>0</v>
      </c>
      <c r="M188" s="16">
        <v>0</v>
      </c>
      <c r="N188" s="16">
        <v>0</v>
      </c>
      <c r="O188" s="16">
        <v>0</v>
      </c>
      <c r="P188" s="16">
        <v>0</v>
      </c>
      <c r="Q188" s="16">
        <v>2</v>
      </c>
      <c r="R188" s="16">
        <v>0</v>
      </c>
      <c r="S188" s="16">
        <v>0</v>
      </c>
      <c r="T188" s="16">
        <v>0</v>
      </c>
      <c r="U188" s="16">
        <v>0</v>
      </c>
      <c r="V188" s="16">
        <v>0</v>
      </c>
      <c r="W188" s="16">
        <v>0</v>
      </c>
      <c r="X188" s="16">
        <v>0</v>
      </c>
      <c r="Y188" s="16">
        <v>0</v>
      </c>
      <c r="Z188" s="16">
        <v>0</v>
      </c>
      <c r="AA188" s="16">
        <v>0</v>
      </c>
      <c r="AB188" s="16">
        <v>0</v>
      </c>
      <c r="AC188" s="16">
        <v>12</v>
      </c>
      <c r="AD188" s="31"/>
      <c r="AE188" s="31"/>
      <c r="AF188" s="31"/>
    </row>
    <row r="189" spans="1:32" s="33" customFormat="1">
      <c r="A189" s="14" t="s">
        <v>236</v>
      </c>
      <c r="B189" s="15">
        <v>58.282376999999997</v>
      </c>
      <c r="C189" s="15">
        <v>-97.078292000000005</v>
      </c>
      <c r="D189" s="14" t="s">
        <v>35</v>
      </c>
      <c r="E189" s="14"/>
      <c r="F189" s="14">
        <v>0</v>
      </c>
      <c r="G189" s="14">
        <v>0</v>
      </c>
      <c r="H189" s="14">
        <v>0</v>
      </c>
      <c r="I189" s="14">
        <v>0</v>
      </c>
      <c r="J189" s="16">
        <v>0</v>
      </c>
      <c r="K189" s="14">
        <v>0</v>
      </c>
      <c r="L189" s="14">
        <v>0</v>
      </c>
      <c r="M189" s="14">
        <v>0</v>
      </c>
      <c r="N189" s="14">
        <v>0</v>
      </c>
      <c r="O189" s="14">
        <v>0</v>
      </c>
      <c r="P189" s="14">
        <v>0</v>
      </c>
      <c r="Q189" s="14">
        <v>0</v>
      </c>
      <c r="R189" s="16">
        <v>0</v>
      </c>
      <c r="S189" s="14">
        <v>0</v>
      </c>
      <c r="T189" s="14">
        <v>0</v>
      </c>
      <c r="U189" s="14">
        <v>0</v>
      </c>
      <c r="V189" s="14">
        <v>0</v>
      </c>
      <c r="W189" s="14">
        <v>0</v>
      </c>
      <c r="X189" s="14">
        <v>0</v>
      </c>
      <c r="Y189" s="16">
        <v>0</v>
      </c>
      <c r="Z189" s="16">
        <v>0</v>
      </c>
      <c r="AA189" s="14">
        <v>0</v>
      </c>
      <c r="AB189" s="14">
        <v>0</v>
      </c>
      <c r="AC189" s="16">
        <v>0</v>
      </c>
      <c r="AD189" s="31"/>
      <c r="AE189" s="31"/>
      <c r="AF189" s="31"/>
    </row>
    <row r="190" spans="1:32" s="33" customFormat="1">
      <c r="A190" s="14" t="s">
        <v>237</v>
      </c>
      <c r="B190" s="15">
        <v>58.238601000000003</v>
      </c>
      <c r="C190" s="15">
        <v>-97.153550999999993</v>
      </c>
      <c r="D190" s="14" t="s">
        <v>35</v>
      </c>
      <c r="E190" s="14"/>
      <c r="F190" s="14">
        <v>6</v>
      </c>
      <c r="G190" s="16">
        <v>5</v>
      </c>
      <c r="H190" s="16">
        <v>0</v>
      </c>
      <c r="I190" s="16">
        <v>0</v>
      </c>
      <c r="J190" s="16">
        <v>0</v>
      </c>
      <c r="K190" s="16">
        <v>0</v>
      </c>
      <c r="L190" s="16">
        <v>0</v>
      </c>
      <c r="M190" s="16">
        <v>0</v>
      </c>
      <c r="N190" s="16">
        <v>0</v>
      </c>
      <c r="O190" s="16">
        <v>0</v>
      </c>
      <c r="P190" s="16">
        <v>0</v>
      </c>
      <c r="Q190" s="16">
        <v>2</v>
      </c>
      <c r="R190" s="16">
        <v>0</v>
      </c>
      <c r="S190" s="16">
        <v>1</v>
      </c>
      <c r="T190" s="16">
        <v>0</v>
      </c>
      <c r="U190" s="16">
        <v>0</v>
      </c>
      <c r="V190" s="16">
        <v>0</v>
      </c>
      <c r="W190" s="16">
        <v>0</v>
      </c>
      <c r="X190" s="16">
        <v>0</v>
      </c>
      <c r="Y190" s="16">
        <v>0</v>
      </c>
      <c r="Z190" s="16">
        <v>0</v>
      </c>
      <c r="AA190" s="16">
        <v>0</v>
      </c>
      <c r="AB190" s="16">
        <v>0</v>
      </c>
      <c r="AC190" s="16">
        <v>14</v>
      </c>
      <c r="AD190" s="31"/>
      <c r="AE190" s="31"/>
      <c r="AF190" s="31"/>
    </row>
    <row r="191" spans="1:32" s="33" customFormat="1">
      <c r="A191" s="14" t="s">
        <v>238</v>
      </c>
      <c r="B191" s="15">
        <v>58.366619999999998</v>
      </c>
      <c r="C191" s="15">
        <v>-95.102751999999995</v>
      </c>
      <c r="D191" s="14" t="s">
        <v>35</v>
      </c>
      <c r="E191" s="14"/>
      <c r="F191" s="14">
        <v>16</v>
      </c>
      <c r="G191" s="16">
        <v>3</v>
      </c>
      <c r="H191" s="16">
        <v>0</v>
      </c>
      <c r="I191" s="16">
        <v>0</v>
      </c>
      <c r="J191" s="16">
        <v>0</v>
      </c>
      <c r="K191" s="16">
        <v>0</v>
      </c>
      <c r="L191" s="16">
        <v>0</v>
      </c>
      <c r="M191" s="16">
        <v>0</v>
      </c>
      <c r="N191" s="16">
        <v>0</v>
      </c>
      <c r="O191" s="16">
        <v>0</v>
      </c>
      <c r="P191" s="16">
        <v>0</v>
      </c>
      <c r="Q191" s="16">
        <v>0</v>
      </c>
      <c r="R191" s="16">
        <v>0</v>
      </c>
      <c r="S191" s="16">
        <v>0</v>
      </c>
      <c r="T191" s="16">
        <v>0</v>
      </c>
      <c r="U191" s="16">
        <v>0</v>
      </c>
      <c r="V191" s="16">
        <v>0</v>
      </c>
      <c r="W191" s="16">
        <v>0</v>
      </c>
      <c r="X191" s="16">
        <v>0</v>
      </c>
      <c r="Y191" s="16">
        <v>0</v>
      </c>
      <c r="Z191" s="16">
        <v>0</v>
      </c>
      <c r="AA191" s="16">
        <v>0</v>
      </c>
      <c r="AB191" s="16">
        <v>0</v>
      </c>
      <c r="AC191" s="16">
        <v>19</v>
      </c>
      <c r="AD191" s="31"/>
      <c r="AE191" s="31"/>
      <c r="AF191" s="31"/>
    </row>
    <row r="192" spans="1:32" s="33" customFormat="1">
      <c r="A192" s="14" t="s">
        <v>239</v>
      </c>
      <c r="B192" s="15">
        <v>58.286687000000001</v>
      </c>
      <c r="C192" s="15">
        <v>-96.839437000000004</v>
      </c>
      <c r="D192" s="14" t="s">
        <v>35</v>
      </c>
      <c r="E192" s="14"/>
      <c r="F192" s="14">
        <v>4</v>
      </c>
      <c r="G192" s="16">
        <v>2</v>
      </c>
      <c r="H192" s="16">
        <v>0</v>
      </c>
      <c r="I192" s="16">
        <v>0</v>
      </c>
      <c r="J192" s="16">
        <v>0</v>
      </c>
      <c r="K192" s="16">
        <v>0</v>
      </c>
      <c r="L192" s="16">
        <v>0</v>
      </c>
      <c r="M192" s="16">
        <v>0</v>
      </c>
      <c r="N192" s="16">
        <v>0</v>
      </c>
      <c r="O192" s="16">
        <v>0</v>
      </c>
      <c r="P192" s="16">
        <v>0</v>
      </c>
      <c r="Q192" s="16">
        <v>0</v>
      </c>
      <c r="R192" s="16">
        <v>0</v>
      </c>
      <c r="S192" s="16">
        <v>0</v>
      </c>
      <c r="T192" s="16">
        <v>0</v>
      </c>
      <c r="U192" s="16">
        <v>0</v>
      </c>
      <c r="V192" s="16">
        <v>0</v>
      </c>
      <c r="W192" s="16">
        <v>0</v>
      </c>
      <c r="X192" s="16">
        <v>0</v>
      </c>
      <c r="Y192" s="16">
        <v>0</v>
      </c>
      <c r="Z192" s="16">
        <v>0</v>
      </c>
      <c r="AA192" s="16">
        <v>0</v>
      </c>
      <c r="AB192" s="16">
        <v>0</v>
      </c>
      <c r="AC192" s="16">
        <v>6</v>
      </c>
      <c r="AD192" s="31"/>
      <c r="AE192" s="31"/>
      <c r="AF192" s="31"/>
    </row>
    <row r="193" spans="1:32">
      <c r="A193" s="21" t="s">
        <v>240</v>
      </c>
      <c r="B193" s="22">
        <v>58.158263910000002</v>
      </c>
      <c r="C193" s="22">
        <v>-94.529567409999999</v>
      </c>
      <c r="D193" s="23" t="s">
        <v>241</v>
      </c>
      <c r="E193" s="24">
        <v>3.3</v>
      </c>
      <c r="F193" s="16">
        <v>35</v>
      </c>
      <c r="G193" s="16">
        <v>94</v>
      </c>
      <c r="H193" s="16">
        <v>0</v>
      </c>
      <c r="I193" s="16">
        <v>0</v>
      </c>
      <c r="J193" s="16">
        <v>0</v>
      </c>
      <c r="K193" s="16">
        <v>0</v>
      </c>
      <c r="L193" s="16">
        <v>0</v>
      </c>
      <c r="M193" s="16">
        <v>0</v>
      </c>
      <c r="N193" s="16">
        <v>0</v>
      </c>
      <c r="O193" s="16">
        <v>0</v>
      </c>
      <c r="P193" s="16">
        <v>1</v>
      </c>
      <c r="Q193" s="16">
        <v>16</v>
      </c>
      <c r="R193" s="16">
        <v>0</v>
      </c>
      <c r="S193" s="16">
        <v>2</v>
      </c>
      <c r="T193" s="16">
        <v>0</v>
      </c>
      <c r="U193" s="16">
        <v>0</v>
      </c>
      <c r="V193" s="16">
        <v>0</v>
      </c>
      <c r="W193" s="16">
        <v>0</v>
      </c>
      <c r="X193" s="16">
        <v>0</v>
      </c>
      <c r="Y193" s="16">
        <v>1</v>
      </c>
      <c r="Z193" s="16">
        <v>0</v>
      </c>
      <c r="AA193" s="16">
        <v>0</v>
      </c>
      <c r="AB193" s="16">
        <v>0</v>
      </c>
      <c r="AC193" s="16">
        <v>149</v>
      </c>
    </row>
    <row r="194" spans="1:32">
      <c r="A194" s="21" t="s">
        <v>242</v>
      </c>
      <c r="B194" s="22">
        <v>58.158263910000002</v>
      </c>
      <c r="C194" s="22">
        <v>-94.529567409999999</v>
      </c>
      <c r="D194" s="25" t="s">
        <v>243</v>
      </c>
      <c r="E194" s="24">
        <v>9.6</v>
      </c>
      <c r="F194" s="16">
        <v>41</v>
      </c>
      <c r="G194" s="16">
        <v>121</v>
      </c>
      <c r="H194" s="16">
        <v>0</v>
      </c>
      <c r="I194" s="16">
        <v>0</v>
      </c>
      <c r="J194" s="16">
        <v>0</v>
      </c>
      <c r="K194" s="16">
        <v>0</v>
      </c>
      <c r="L194" s="16">
        <v>0</v>
      </c>
      <c r="M194" s="16">
        <v>0</v>
      </c>
      <c r="N194" s="16">
        <v>0</v>
      </c>
      <c r="O194" s="16">
        <v>0</v>
      </c>
      <c r="P194" s="16">
        <v>0</v>
      </c>
      <c r="Q194" s="16">
        <v>7</v>
      </c>
      <c r="R194" s="16">
        <v>0</v>
      </c>
      <c r="S194" s="16">
        <v>0</v>
      </c>
      <c r="T194" s="16">
        <v>0</v>
      </c>
      <c r="U194" s="16">
        <v>0</v>
      </c>
      <c r="V194" s="16">
        <v>0</v>
      </c>
      <c r="W194" s="16">
        <v>0</v>
      </c>
      <c r="X194" s="16">
        <v>0</v>
      </c>
      <c r="Y194" s="16">
        <v>0</v>
      </c>
      <c r="Z194" s="16">
        <v>0</v>
      </c>
      <c r="AA194" s="16">
        <v>0</v>
      </c>
      <c r="AB194" s="16">
        <v>1</v>
      </c>
      <c r="AC194" s="16">
        <v>170</v>
      </c>
    </row>
    <row r="195" spans="1:32">
      <c r="A195" s="21" t="s">
        <v>244</v>
      </c>
      <c r="B195" s="22">
        <v>58.001908960000002</v>
      </c>
      <c r="C195" s="22">
        <v>-94.929617329999999</v>
      </c>
      <c r="D195" s="23" t="s">
        <v>241</v>
      </c>
      <c r="E195" s="24">
        <v>4</v>
      </c>
      <c r="F195" s="16">
        <v>51</v>
      </c>
      <c r="G195" s="16">
        <v>71</v>
      </c>
      <c r="H195" s="16">
        <v>1</v>
      </c>
      <c r="I195" s="16">
        <v>0</v>
      </c>
      <c r="J195" s="16">
        <v>0</v>
      </c>
      <c r="K195" s="16">
        <v>3</v>
      </c>
      <c r="L195" s="16">
        <v>0</v>
      </c>
      <c r="M195" s="16">
        <v>0</v>
      </c>
      <c r="N195" s="16">
        <v>1</v>
      </c>
      <c r="O195" s="16">
        <v>0</v>
      </c>
      <c r="P195" s="16">
        <v>0</v>
      </c>
      <c r="Q195" s="16">
        <v>9</v>
      </c>
      <c r="R195" s="16">
        <v>0</v>
      </c>
      <c r="S195" s="16">
        <v>0</v>
      </c>
      <c r="T195" s="16">
        <v>0</v>
      </c>
      <c r="U195" s="16">
        <v>0</v>
      </c>
      <c r="V195" s="16">
        <v>0</v>
      </c>
      <c r="W195" s="16">
        <v>0</v>
      </c>
      <c r="X195" s="16">
        <v>0</v>
      </c>
      <c r="Y195" s="16">
        <v>0</v>
      </c>
      <c r="Z195" s="16">
        <v>0</v>
      </c>
      <c r="AA195" s="16">
        <v>0</v>
      </c>
      <c r="AB195" s="16">
        <v>0</v>
      </c>
      <c r="AC195" s="16">
        <v>136</v>
      </c>
    </row>
    <row r="196" spans="1:32">
      <c r="A196" s="21" t="s">
        <v>245</v>
      </c>
      <c r="B196" s="22">
        <v>58.001908960000002</v>
      </c>
      <c r="C196" s="22">
        <v>-94.929617329999999</v>
      </c>
      <c r="D196" s="23" t="s">
        <v>243</v>
      </c>
      <c r="E196" s="24">
        <v>7</v>
      </c>
      <c r="F196" s="16">
        <f>34+17</f>
        <v>51</v>
      </c>
      <c r="G196" s="16">
        <f>54+33</f>
        <v>87</v>
      </c>
      <c r="H196" s="16">
        <v>1</v>
      </c>
      <c r="I196" s="16">
        <v>0</v>
      </c>
      <c r="J196" s="16">
        <v>0</v>
      </c>
      <c r="K196" s="16">
        <v>0</v>
      </c>
      <c r="L196" s="16">
        <v>0</v>
      </c>
      <c r="M196" s="16">
        <v>0</v>
      </c>
      <c r="N196" s="16">
        <v>0</v>
      </c>
      <c r="O196" s="16">
        <v>0</v>
      </c>
      <c r="P196" s="16">
        <v>3</v>
      </c>
      <c r="Q196" s="16">
        <v>1</v>
      </c>
      <c r="R196" s="16">
        <v>0</v>
      </c>
      <c r="S196" s="16">
        <v>0</v>
      </c>
      <c r="T196" s="16">
        <v>0</v>
      </c>
      <c r="U196" s="16">
        <v>0</v>
      </c>
      <c r="V196" s="16">
        <v>0</v>
      </c>
      <c r="W196" s="16">
        <v>1</v>
      </c>
      <c r="X196" s="16">
        <v>0</v>
      </c>
      <c r="Y196" s="16">
        <v>0</v>
      </c>
      <c r="Z196" s="16">
        <v>0</v>
      </c>
      <c r="AA196" s="16">
        <v>0</v>
      </c>
      <c r="AB196" s="16">
        <v>0</v>
      </c>
      <c r="AC196" s="16">
        <v>144</v>
      </c>
    </row>
    <row r="197" spans="1:32">
      <c r="A197" s="21" t="s">
        <v>246</v>
      </c>
      <c r="B197" s="22">
        <v>58.001908960000002</v>
      </c>
      <c r="C197" s="22">
        <v>-94.929617329999999</v>
      </c>
      <c r="D197" s="23" t="s">
        <v>247</v>
      </c>
      <c r="E197" s="24">
        <v>10</v>
      </c>
      <c r="F197" s="16">
        <f>14+19</f>
        <v>33</v>
      </c>
      <c r="G197" s="16">
        <f>43+46</f>
        <v>89</v>
      </c>
      <c r="H197" s="16">
        <v>1</v>
      </c>
      <c r="I197" s="16">
        <v>0</v>
      </c>
      <c r="J197" s="16">
        <v>0</v>
      </c>
      <c r="K197" s="16">
        <v>0</v>
      </c>
      <c r="L197" s="16">
        <v>0</v>
      </c>
      <c r="M197" s="16">
        <v>0</v>
      </c>
      <c r="N197" s="16">
        <v>0</v>
      </c>
      <c r="O197" s="16">
        <v>0</v>
      </c>
      <c r="P197" s="16">
        <v>0</v>
      </c>
      <c r="Q197" s="16">
        <v>2</v>
      </c>
      <c r="R197" s="16">
        <v>0</v>
      </c>
      <c r="S197" s="16">
        <v>0</v>
      </c>
      <c r="T197" s="16">
        <v>6</v>
      </c>
      <c r="U197" s="16">
        <v>0</v>
      </c>
      <c r="V197" s="16">
        <v>0</v>
      </c>
      <c r="W197" s="16">
        <v>0</v>
      </c>
      <c r="X197" s="16">
        <v>0</v>
      </c>
      <c r="Y197" s="16">
        <v>0</v>
      </c>
      <c r="Z197" s="16">
        <v>6</v>
      </c>
      <c r="AA197" s="16">
        <v>1</v>
      </c>
      <c r="AB197" s="16">
        <v>0</v>
      </c>
      <c r="AC197" s="16">
        <v>138</v>
      </c>
    </row>
    <row r="198" spans="1:32">
      <c r="A198" s="21" t="s">
        <v>248</v>
      </c>
      <c r="B198" s="22">
        <v>58.001908960000002</v>
      </c>
      <c r="C198" s="22">
        <v>-94.929617329999999</v>
      </c>
      <c r="D198" s="23" t="s">
        <v>249</v>
      </c>
      <c r="E198" s="24">
        <v>14</v>
      </c>
      <c r="F198" s="16">
        <v>19</v>
      </c>
      <c r="G198" s="16">
        <f>37+43</f>
        <v>80</v>
      </c>
      <c r="H198" s="16">
        <v>2</v>
      </c>
      <c r="I198" s="16">
        <v>0</v>
      </c>
      <c r="J198" s="16">
        <v>1</v>
      </c>
      <c r="K198" s="16">
        <v>2</v>
      </c>
      <c r="L198" s="16">
        <v>0</v>
      </c>
      <c r="M198" s="16">
        <v>1</v>
      </c>
      <c r="N198" s="16">
        <v>2</v>
      </c>
      <c r="O198" s="16">
        <v>0</v>
      </c>
      <c r="P198" s="16">
        <v>0</v>
      </c>
      <c r="Q198" s="16">
        <v>5</v>
      </c>
      <c r="R198" s="16">
        <v>0</v>
      </c>
      <c r="S198" s="16">
        <v>1</v>
      </c>
      <c r="T198" s="16">
        <v>0</v>
      </c>
      <c r="U198" s="16">
        <v>0</v>
      </c>
      <c r="V198" s="16">
        <v>0</v>
      </c>
      <c r="W198" s="16">
        <v>1</v>
      </c>
      <c r="X198" s="16">
        <v>0</v>
      </c>
      <c r="Y198" s="16">
        <v>0</v>
      </c>
      <c r="Z198" s="16">
        <v>7</v>
      </c>
      <c r="AA198" s="16">
        <v>1</v>
      </c>
      <c r="AB198" s="16">
        <v>0</v>
      </c>
      <c r="AC198" s="16">
        <v>122</v>
      </c>
    </row>
    <row r="199" spans="1:32">
      <c r="A199" s="21" t="s">
        <v>250</v>
      </c>
      <c r="B199" s="22">
        <v>58.206682229999998</v>
      </c>
      <c r="C199" s="22">
        <v>-94.386497449999993</v>
      </c>
      <c r="D199" s="23" t="s">
        <v>247</v>
      </c>
      <c r="E199" s="26">
        <v>15.5</v>
      </c>
      <c r="F199" s="16">
        <v>17</v>
      </c>
      <c r="G199" s="16">
        <v>124</v>
      </c>
      <c r="H199" s="16">
        <v>0</v>
      </c>
      <c r="I199" s="16">
        <v>0</v>
      </c>
      <c r="J199" s="16">
        <v>0</v>
      </c>
      <c r="K199" s="16">
        <v>0</v>
      </c>
      <c r="L199" s="16">
        <v>0</v>
      </c>
      <c r="M199" s="16">
        <v>0</v>
      </c>
      <c r="N199" s="16">
        <v>1</v>
      </c>
      <c r="O199" s="16">
        <v>0</v>
      </c>
      <c r="P199" s="16">
        <v>0</v>
      </c>
      <c r="Q199" s="16">
        <v>0</v>
      </c>
      <c r="R199" s="16">
        <v>0</v>
      </c>
      <c r="S199" s="16">
        <v>0</v>
      </c>
      <c r="T199" s="16">
        <v>0</v>
      </c>
      <c r="U199" s="16">
        <v>0</v>
      </c>
      <c r="V199" s="16">
        <v>0</v>
      </c>
      <c r="W199" s="16">
        <v>2</v>
      </c>
      <c r="X199" s="16">
        <v>0</v>
      </c>
      <c r="Y199" s="16">
        <v>0</v>
      </c>
      <c r="Z199" s="16">
        <v>0</v>
      </c>
      <c r="AA199" s="16">
        <v>0</v>
      </c>
      <c r="AB199" s="16">
        <v>0</v>
      </c>
      <c r="AC199" s="16">
        <v>144</v>
      </c>
      <c r="AD199" s="8"/>
      <c r="AE199" s="8"/>
      <c r="AF199" s="8"/>
    </row>
    <row r="200" spans="1:32">
      <c r="A200" s="21" t="s">
        <v>251</v>
      </c>
      <c r="B200" s="22">
        <v>58.206682229999998</v>
      </c>
      <c r="C200" s="22">
        <v>-94.386497449999993</v>
      </c>
      <c r="D200" s="23" t="s">
        <v>243</v>
      </c>
      <c r="E200" s="26">
        <v>11.5</v>
      </c>
      <c r="F200" s="16">
        <f>41+24</f>
        <v>65</v>
      </c>
      <c r="G200" s="16">
        <v>56</v>
      </c>
      <c r="H200" s="16">
        <v>0</v>
      </c>
      <c r="I200" s="16">
        <v>0</v>
      </c>
      <c r="J200" s="16">
        <v>0</v>
      </c>
      <c r="K200" s="16">
        <v>0</v>
      </c>
      <c r="L200" s="16">
        <v>0</v>
      </c>
      <c r="M200" s="16">
        <v>0</v>
      </c>
      <c r="N200" s="16">
        <v>0</v>
      </c>
      <c r="O200" s="16">
        <v>0</v>
      </c>
      <c r="P200" s="16">
        <v>1</v>
      </c>
      <c r="Q200" s="16">
        <v>12</v>
      </c>
      <c r="R200" s="16">
        <v>0</v>
      </c>
      <c r="S200" s="16">
        <v>2</v>
      </c>
      <c r="T200" s="16">
        <v>0</v>
      </c>
      <c r="U200" s="16">
        <v>0</v>
      </c>
      <c r="V200" s="16">
        <v>0</v>
      </c>
      <c r="W200" s="16">
        <v>0</v>
      </c>
      <c r="X200" s="16">
        <v>0</v>
      </c>
      <c r="Y200" s="16">
        <v>0</v>
      </c>
      <c r="Z200" s="16">
        <v>0</v>
      </c>
      <c r="AA200" s="16">
        <v>1</v>
      </c>
      <c r="AB200" s="16">
        <v>0</v>
      </c>
      <c r="AC200" s="16">
        <v>137</v>
      </c>
      <c r="AD200" s="8"/>
      <c r="AE200" s="8"/>
      <c r="AF200" s="8"/>
    </row>
    <row r="201" spans="1:32">
      <c r="A201" s="21" t="s">
        <v>252</v>
      </c>
      <c r="B201" s="22">
        <v>58.206682229999998</v>
      </c>
      <c r="C201" s="22">
        <v>-94.386497449999993</v>
      </c>
      <c r="D201" s="23" t="s">
        <v>241</v>
      </c>
      <c r="E201" s="26">
        <v>5.5</v>
      </c>
      <c r="F201" s="16">
        <v>44</v>
      </c>
      <c r="G201" s="16">
        <v>104</v>
      </c>
      <c r="H201" s="16">
        <v>1</v>
      </c>
      <c r="I201" s="16">
        <v>0</v>
      </c>
      <c r="J201" s="16">
        <v>0</v>
      </c>
      <c r="K201" s="16">
        <v>1</v>
      </c>
      <c r="L201" s="16">
        <v>0</v>
      </c>
      <c r="M201" s="16">
        <v>0</v>
      </c>
      <c r="N201" s="16">
        <v>0</v>
      </c>
      <c r="O201" s="16">
        <v>0</v>
      </c>
      <c r="P201" s="16">
        <v>0</v>
      </c>
      <c r="Q201" s="16">
        <v>19</v>
      </c>
      <c r="R201" s="16">
        <v>0</v>
      </c>
      <c r="S201" s="16">
        <v>1</v>
      </c>
      <c r="T201" s="16">
        <v>0</v>
      </c>
      <c r="U201" s="16">
        <v>0</v>
      </c>
      <c r="V201" s="16">
        <v>0</v>
      </c>
      <c r="W201" s="16">
        <v>1</v>
      </c>
      <c r="X201" s="16">
        <v>0</v>
      </c>
      <c r="Y201" s="16">
        <v>0</v>
      </c>
      <c r="Z201" s="16">
        <v>0</v>
      </c>
      <c r="AA201" s="16">
        <v>0</v>
      </c>
      <c r="AB201" s="16">
        <v>0</v>
      </c>
      <c r="AC201" s="16">
        <v>171</v>
      </c>
      <c r="AD201" s="8"/>
      <c r="AE201" s="8"/>
      <c r="AF201" s="8"/>
    </row>
    <row r="202" spans="1:32">
      <c r="A202" s="21" t="s">
        <v>253</v>
      </c>
      <c r="B202" s="22">
        <v>57.921760650000003</v>
      </c>
      <c r="C202" s="22">
        <v>-95.100418959999999</v>
      </c>
      <c r="D202" s="23" t="s">
        <v>241</v>
      </c>
      <c r="E202" s="26">
        <v>10</v>
      </c>
      <c r="F202" s="16">
        <v>62</v>
      </c>
      <c r="G202" s="16">
        <v>65</v>
      </c>
      <c r="H202" s="16">
        <v>0</v>
      </c>
      <c r="I202" s="16">
        <v>0</v>
      </c>
      <c r="J202" s="16">
        <v>0</v>
      </c>
      <c r="K202" s="16">
        <v>1</v>
      </c>
      <c r="L202" s="16">
        <v>0</v>
      </c>
      <c r="M202" s="16">
        <v>0</v>
      </c>
      <c r="N202" s="16">
        <v>0</v>
      </c>
      <c r="O202" s="16">
        <v>0</v>
      </c>
      <c r="P202" s="16">
        <v>0</v>
      </c>
      <c r="Q202" s="16">
        <v>15</v>
      </c>
      <c r="R202" s="16">
        <v>0</v>
      </c>
      <c r="S202" s="16">
        <v>1</v>
      </c>
      <c r="T202" s="16">
        <v>0</v>
      </c>
      <c r="U202" s="16">
        <v>0</v>
      </c>
      <c r="V202" s="16">
        <v>0</v>
      </c>
      <c r="W202" s="16">
        <v>0</v>
      </c>
      <c r="X202" s="16">
        <v>0</v>
      </c>
      <c r="Y202" s="16">
        <v>0</v>
      </c>
      <c r="Z202" s="16">
        <v>0</v>
      </c>
      <c r="AA202" s="16">
        <v>1</v>
      </c>
      <c r="AB202" s="16">
        <v>0</v>
      </c>
      <c r="AC202" s="16">
        <v>145</v>
      </c>
    </row>
    <row r="203" spans="1:32">
      <c r="A203" s="21" t="s">
        <v>254</v>
      </c>
      <c r="B203" s="22">
        <v>57.921760650000003</v>
      </c>
      <c r="C203" s="22">
        <v>-95.100418959999999</v>
      </c>
      <c r="D203" s="23" t="s">
        <v>243</v>
      </c>
      <c r="E203" s="26">
        <v>13.5</v>
      </c>
      <c r="F203" s="16">
        <v>43</v>
      </c>
      <c r="G203" s="16">
        <v>85</v>
      </c>
      <c r="H203" s="16">
        <v>0</v>
      </c>
      <c r="I203" s="16">
        <v>0</v>
      </c>
      <c r="J203" s="16">
        <v>0</v>
      </c>
      <c r="K203" s="16">
        <v>0</v>
      </c>
      <c r="L203" s="16">
        <v>0</v>
      </c>
      <c r="M203" s="16">
        <v>0</v>
      </c>
      <c r="N203" s="16">
        <v>0</v>
      </c>
      <c r="O203" s="16">
        <v>0</v>
      </c>
      <c r="P203" s="16">
        <v>2</v>
      </c>
      <c r="Q203" s="16">
        <v>3</v>
      </c>
      <c r="R203" s="16">
        <v>0</v>
      </c>
      <c r="S203" s="16">
        <v>0</v>
      </c>
      <c r="T203" s="16">
        <v>0</v>
      </c>
      <c r="U203" s="16">
        <v>0</v>
      </c>
      <c r="V203" s="16">
        <v>0</v>
      </c>
      <c r="W203" s="16">
        <v>1</v>
      </c>
      <c r="X203" s="16">
        <v>0</v>
      </c>
      <c r="Y203" s="16">
        <v>0</v>
      </c>
      <c r="Z203" s="16">
        <v>0</v>
      </c>
      <c r="AA203" s="16">
        <v>0</v>
      </c>
      <c r="AB203" s="16">
        <v>0</v>
      </c>
      <c r="AC203" s="16">
        <v>134</v>
      </c>
    </row>
    <row r="204" spans="1:32">
      <c r="A204" s="21" t="s">
        <v>255</v>
      </c>
      <c r="B204" s="22">
        <v>57.921760650000003</v>
      </c>
      <c r="C204" s="22">
        <v>-95.100418959999999</v>
      </c>
      <c r="D204" s="23" t="s">
        <v>247</v>
      </c>
      <c r="E204" s="26">
        <v>26.5</v>
      </c>
      <c r="F204" s="16">
        <v>68</v>
      </c>
      <c r="G204" s="16">
        <v>59</v>
      </c>
      <c r="H204" s="16">
        <v>1</v>
      </c>
      <c r="I204" s="16">
        <v>0</v>
      </c>
      <c r="J204" s="16">
        <v>0</v>
      </c>
      <c r="K204" s="16">
        <v>2</v>
      </c>
      <c r="L204" s="16">
        <v>0</v>
      </c>
      <c r="M204" s="16">
        <v>0</v>
      </c>
      <c r="N204" s="16">
        <v>0</v>
      </c>
      <c r="O204" s="16">
        <v>0</v>
      </c>
      <c r="P204" s="16">
        <v>0</v>
      </c>
      <c r="Q204" s="16">
        <v>4</v>
      </c>
      <c r="R204" s="16">
        <v>0</v>
      </c>
      <c r="S204" s="16">
        <v>0</v>
      </c>
      <c r="T204" s="16">
        <v>0</v>
      </c>
      <c r="U204" s="16">
        <v>0</v>
      </c>
      <c r="V204" s="16">
        <v>0</v>
      </c>
      <c r="W204" s="16">
        <v>0</v>
      </c>
      <c r="X204" s="16">
        <v>0</v>
      </c>
      <c r="Y204" s="16">
        <v>0</v>
      </c>
      <c r="Z204" s="16">
        <v>0</v>
      </c>
      <c r="AA204" s="16">
        <v>0</v>
      </c>
      <c r="AB204" s="16">
        <v>0</v>
      </c>
      <c r="AC204" s="16">
        <v>134</v>
      </c>
    </row>
    <row r="205" spans="1:32">
      <c r="A205" s="21" t="s">
        <v>256</v>
      </c>
      <c r="B205" s="22">
        <v>58.094714019999998</v>
      </c>
      <c r="C205" s="22">
        <v>-95.625255390000007</v>
      </c>
      <c r="D205" s="23" t="s">
        <v>257</v>
      </c>
      <c r="E205" s="21" t="s">
        <v>258</v>
      </c>
      <c r="F205" s="16">
        <v>122</v>
      </c>
      <c r="G205" s="16">
        <v>7</v>
      </c>
      <c r="H205" s="16">
        <v>0</v>
      </c>
      <c r="I205" s="16">
        <v>0</v>
      </c>
      <c r="J205" s="16">
        <v>0</v>
      </c>
      <c r="K205" s="16">
        <v>1</v>
      </c>
      <c r="L205" s="16">
        <v>0</v>
      </c>
      <c r="M205" s="16">
        <v>0</v>
      </c>
      <c r="N205" s="16">
        <v>0</v>
      </c>
      <c r="O205" s="16">
        <v>0</v>
      </c>
      <c r="P205" s="16">
        <v>5</v>
      </c>
      <c r="Q205" s="16">
        <v>14</v>
      </c>
      <c r="R205" s="16">
        <v>0</v>
      </c>
      <c r="S205" s="16">
        <v>1</v>
      </c>
      <c r="T205" s="16">
        <v>0</v>
      </c>
      <c r="U205" s="16">
        <v>0</v>
      </c>
      <c r="V205" s="16">
        <v>0</v>
      </c>
      <c r="W205" s="16">
        <v>3</v>
      </c>
      <c r="X205" s="16">
        <v>0</v>
      </c>
      <c r="Y205" s="16">
        <v>0</v>
      </c>
      <c r="Z205" s="16">
        <v>0</v>
      </c>
      <c r="AA205" s="16">
        <v>0</v>
      </c>
      <c r="AB205" s="16">
        <v>0</v>
      </c>
      <c r="AC205" s="16">
        <v>153</v>
      </c>
    </row>
    <row r="206" spans="1:32">
      <c r="A206" s="21" t="s">
        <v>259</v>
      </c>
      <c r="B206" s="22">
        <v>58.04258901</v>
      </c>
      <c r="C206" s="22">
        <v>-95.46298213</v>
      </c>
      <c r="D206" s="23" t="s">
        <v>257</v>
      </c>
      <c r="E206" s="21" t="s">
        <v>260</v>
      </c>
      <c r="F206" s="16">
        <v>98</v>
      </c>
      <c r="G206" s="16">
        <v>53</v>
      </c>
      <c r="H206" s="16">
        <v>1</v>
      </c>
      <c r="I206" s="16">
        <v>0</v>
      </c>
      <c r="J206" s="16">
        <v>0</v>
      </c>
      <c r="K206" s="16">
        <v>1</v>
      </c>
      <c r="L206" s="16">
        <v>0</v>
      </c>
      <c r="M206" s="16">
        <v>0</v>
      </c>
      <c r="N206" s="16">
        <v>0</v>
      </c>
      <c r="O206" s="16">
        <v>0</v>
      </c>
      <c r="P206" s="16">
        <v>2</v>
      </c>
      <c r="Q206" s="16">
        <v>9</v>
      </c>
      <c r="R206" s="16">
        <v>0</v>
      </c>
      <c r="S206" s="16">
        <v>0</v>
      </c>
      <c r="T206" s="16">
        <v>0</v>
      </c>
      <c r="U206" s="16">
        <v>0</v>
      </c>
      <c r="V206" s="16">
        <v>0</v>
      </c>
      <c r="W206" s="16">
        <v>1</v>
      </c>
      <c r="X206" s="16">
        <v>0</v>
      </c>
      <c r="Y206" s="16">
        <v>0</v>
      </c>
      <c r="Z206" s="16">
        <v>0</v>
      </c>
      <c r="AA206" s="16">
        <v>0</v>
      </c>
      <c r="AB206" s="16">
        <v>0</v>
      </c>
      <c r="AC206" s="16">
        <v>165</v>
      </c>
    </row>
    <row r="207" spans="1:32">
      <c r="A207" s="21" t="s">
        <v>261</v>
      </c>
      <c r="B207" s="22">
        <v>57.980307349999997</v>
      </c>
      <c r="C207" s="22">
        <v>-95.476128810000006</v>
      </c>
      <c r="D207" s="23" t="s">
        <v>257</v>
      </c>
      <c r="E207" s="21" t="s">
        <v>262</v>
      </c>
      <c r="F207" s="16">
        <v>137</v>
      </c>
      <c r="G207" s="16">
        <v>25</v>
      </c>
      <c r="H207" s="16">
        <v>0</v>
      </c>
      <c r="I207" s="16">
        <v>0</v>
      </c>
      <c r="J207" s="16">
        <v>0</v>
      </c>
      <c r="K207" s="16">
        <v>2</v>
      </c>
      <c r="L207" s="16">
        <v>0</v>
      </c>
      <c r="M207" s="16">
        <v>0</v>
      </c>
      <c r="N207" s="16">
        <v>0</v>
      </c>
      <c r="O207" s="16">
        <v>0</v>
      </c>
      <c r="P207" s="16">
        <v>2</v>
      </c>
      <c r="Q207" s="16">
        <v>8</v>
      </c>
      <c r="R207" s="16">
        <v>0</v>
      </c>
      <c r="S207" s="16">
        <v>0</v>
      </c>
      <c r="T207" s="16">
        <v>0</v>
      </c>
      <c r="U207" s="16">
        <v>0</v>
      </c>
      <c r="V207" s="16">
        <v>0</v>
      </c>
      <c r="W207" s="16">
        <v>0</v>
      </c>
      <c r="X207" s="16">
        <v>0</v>
      </c>
      <c r="Y207" s="16">
        <v>0</v>
      </c>
      <c r="Z207" s="16">
        <v>0</v>
      </c>
      <c r="AA207" s="16">
        <v>0</v>
      </c>
      <c r="AB207" s="16">
        <v>0</v>
      </c>
      <c r="AC207" s="16">
        <v>174</v>
      </c>
    </row>
    <row r="208" spans="1:32">
      <c r="A208" s="21" t="s">
        <v>263</v>
      </c>
      <c r="B208" s="22">
        <v>58.007802329999997</v>
      </c>
      <c r="C208" s="22">
        <v>-95.285230540000001</v>
      </c>
      <c r="D208" s="23" t="s">
        <v>257</v>
      </c>
      <c r="E208" s="21" t="s">
        <v>264</v>
      </c>
      <c r="F208" s="16">
        <v>56</v>
      </c>
      <c r="G208" s="16">
        <v>77</v>
      </c>
      <c r="H208" s="16">
        <v>0</v>
      </c>
      <c r="I208" s="16">
        <v>0</v>
      </c>
      <c r="J208" s="16">
        <v>0</v>
      </c>
      <c r="K208" s="16">
        <v>0</v>
      </c>
      <c r="L208" s="16">
        <v>2</v>
      </c>
      <c r="M208" s="16">
        <v>0</v>
      </c>
      <c r="N208" s="16">
        <v>0</v>
      </c>
      <c r="O208" s="16">
        <v>0</v>
      </c>
      <c r="P208" s="16">
        <v>2</v>
      </c>
      <c r="Q208" s="16">
        <v>28</v>
      </c>
      <c r="R208" s="16">
        <v>0</v>
      </c>
      <c r="S208" s="16">
        <v>4</v>
      </c>
      <c r="T208" s="16">
        <v>0</v>
      </c>
      <c r="U208" s="16">
        <v>0</v>
      </c>
      <c r="V208" s="16">
        <v>0</v>
      </c>
      <c r="W208" s="16">
        <v>0</v>
      </c>
      <c r="X208" s="16">
        <v>0</v>
      </c>
      <c r="Y208" s="16">
        <v>0</v>
      </c>
      <c r="Z208" s="16">
        <v>0</v>
      </c>
      <c r="AA208" s="16">
        <v>0</v>
      </c>
      <c r="AB208" s="16">
        <v>0</v>
      </c>
      <c r="AC208" s="16">
        <v>169</v>
      </c>
    </row>
    <row r="209" spans="1:29">
      <c r="A209" s="21" t="s">
        <v>265</v>
      </c>
      <c r="B209" s="22">
        <v>58.043015650000001</v>
      </c>
      <c r="C209" s="22">
        <v>-95.167408899999998</v>
      </c>
      <c r="D209" s="23" t="s">
        <v>257</v>
      </c>
      <c r="E209" s="21" t="s">
        <v>266</v>
      </c>
      <c r="F209" s="16">
        <f>27+44</f>
        <v>71</v>
      </c>
      <c r="G209" s="16">
        <f>86+8</f>
        <v>94</v>
      </c>
      <c r="H209" s="16">
        <v>0</v>
      </c>
      <c r="I209" s="16">
        <v>0</v>
      </c>
      <c r="J209" s="16">
        <v>0</v>
      </c>
      <c r="K209" s="16">
        <v>1</v>
      </c>
      <c r="L209" s="16">
        <v>0</v>
      </c>
      <c r="M209" s="16">
        <v>0</v>
      </c>
      <c r="N209" s="16">
        <v>0</v>
      </c>
      <c r="O209" s="16">
        <v>0</v>
      </c>
      <c r="P209" s="16">
        <v>0</v>
      </c>
      <c r="Q209" s="16">
        <v>16</v>
      </c>
      <c r="R209" s="16">
        <v>0</v>
      </c>
      <c r="S209" s="16">
        <v>2</v>
      </c>
      <c r="T209" s="16">
        <v>0</v>
      </c>
      <c r="U209" s="16">
        <v>0</v>
      </c>
      <c r="V209" s="16">
        <v>0</v>
      </c>
      <c r="W209" s="16">
        <v>4</v>
      </c>
      <c r="X209" s="16">
        <v>0</v>
      </c>
      <c r="Y209" s="16">
        <v>0</v>
      </c>
      <c r="Z209" s="16">
        <v>0</v>
      </c>
      <c r="AA209" s="16">
        <v>0</v>
      </c>
      <c r="AB209" s="16">
        <v>0</v>
      </c>
      <c r="AC209" s="16">
        <v>188</v>
      </c>
    </row>
    <row r="210" spans="1:29">
      <c r="A210" s="21" t="s">
        <v>267</v>
      </c>
      <c r="B210" s="22">
        <v>57.991157319999999</v>
      </c>
      <c r="C210" s="22">
        <v>-95.176995579999996</v>
      </c>
      <c r="D210" s="23" t="s">
        <v>257</v>
      </c>
      <c r="E210" s="21" t="s">
        <v>266</v>
      </c>
      <c r="F210" s="16">
        <v>72</v>
      </c>
      <c r="G210" s="16">
        <v>53</v>
      </c>
      <c r="H210" s="16">
        <v>1</v>
      </c>
      <c r="I210" s="16">
        <v>0</v>
      </c>
      <c r="J210" s="16">
        <v>0</v>
      </c>
      <c r="K210" s="16">
        <v>1</v>
      </c>
      <c r="L210" s="16">
        <v>0</v>
      </c>
      <c r="M210" s="16">
        <v>0</v>
      </c>
      <c r="N210" s="16">
        <v>2</v>
      </c>
      <c r="O210" s="16">
        <v>0</v>
      </c>
      <c r="P210" s="16">
        <v>0</v>
      </c>
      <c r="Q210" s="16">
        <v>28</v>
      </c>
      <c r="R210" s="16">
        <v>0</v>
      </c>
      <c r="S210" s="16">
        <v>3</v>
      </c>
      <c r="T210" s="16">
        <v>0</v>
      </c>
      <c r="U210" s="16">
        <v>0</v>
      </c>
      <c r="V210" s="16">
        <v>0</v>
      </c>
      <c r="W210" s="16">
        <v>2</v>
      </c>
      <c r="X210" s="16">
        <v>0</v>
      </c>
      <c r="Y210" s="16">
        <v>0</v>
      </c>
      <c r="Z210" s="16">
        <v>0</v>
      </c>
      <c r="AA210" s="16">
        <v>0</v>
      </c>
      <c r="AB210" s="16">
        <v>0</v>
      </c>
      <c r="AC210" s="16">
        <v>162</v>
      </c>
    </row>
    <row r="211" spans="1:29">
      <c r="A211" s="21" t="s">
        <v>268</v>
      </c>
      <c r="B211" s="22">
        <v>57.942622319999998</v>
      </c>
      <c r="C211" s="22">
        <v>-95.125765610000002</v>
      </c>
      <c r="D211" s="23" t="s">
        <v>257</v>
      </c>
      <c r="E211" s="21" t="s">
        <v>269</v>
      </c>
      <c r="F211" s="16">
        <v>57</v>
      </c>
      <c r="G211" s="16">
        <v>56</v>
      </c>
      <c r="H211" s="16">
        <v>0</v>
      </c>
      <c r="I211" s="16">
        <v>0</v>
      </c>
      <c r="J211" s="16">
        <v>0</v>
      </c>
      <c r="K211" s="16">
        <v>0</v>
      </c>
      <c r="L211" s="16">
        <v>0</v>
      </c>
      <c r="M211" s="16">
        <v>0</v>
      </c>
      <c r="N211" s="16">
        <v>0</v>
      </c>
      <c r="O211" s="16">
        <v>0</v>
      </c>
      <c r="P211" s="16">
        <v>1</v>
      </c>
      <c r="Q211" s="16">
        <v>9</v>
      </c>
      <c r="R211" s="16">
        <v>0</v>
      </c>
      <c r="S211" s="16">
        <v>1</v>
      </c>
      <c r="T211" s="16">
        <v>0</v>
      </c>
      <c r="U211" s="16">
        <v>0</v>
      </c>
      <c r="V211" s="16">
        <v>0</v>
      </c>
      <c r="W211" s="16">
        <v>3</v>
      </c>
      <c r="X211" s="16">
        <v>0</v>
      </c>
      <c r="Y211" s="16">
        <v>0</v>
      </c>
      <c r="Z211" s="16">
        <v>0</v>
      </c>
      <c r="AA211" s="16">
        <v>0</v>
      </c>
      <c r="AB211" s="16">
        <v>0</v>
      </c>
      <c r="AC211" s="16">
        <v>127</v>
      </c>
    </row>
    <row r="212" spans="1:29">
      <c r="A212" s="21" t="s">
        <v>270</v>
      </c>
      <c r="B212" s="22">
        <v>57.870744000000002</v>
      </c>
      <c r="C212" s="22">
        <v>-95.210940609999994</v>
      </c>
      <c r="D212" s="23" t="s">
        <v>241</v>
      </c>
      <c r="E212" s="27">
        <v>1</v>
      </c>
      <c r="F212" s="16">
        <v>52</v>
      </c>
      <c r="G212" s="16">
        <v>112</v>
      </c>
      <c r="H212" s="16">
        <v>4</v>
      </c>
      <c r="I212" s="16">
        <v>0</v>
      </c>
      <c r="J212" s="16">
        <v>0</v>
      </c>
      <c r="K212" s="16">
        <v>1</v>
      </c>
      <c r="L212" s="16">
        <v>0</v>
      </c>
      <c r="M212" s="16">
        <v>0</v>
      </c>
      <c r="N212" s="16">
        <v>0</v>
      </c>
      <c r="O212" s="16">
        <v>0</v>
      </c>
      <c r="P212" s="16">
        <v>0</v>
      </c>
      <c r="Q212" s="16">
        <v>23</v>
      </c>
      <c r="R212" s="16">
        <v>0</v>
      </c>
      <c r="S212" s="16">
        <v>0</v>
      </c>
      <c r="T212" s="16">
        <v>0</v>
      </c>
      <c r="U212" s="16">
        <v>0</v>
      </c>
      <c r="V212" s="16">
        <v>0</v>
      </c>
      <c r="W212" s="16">
        <v>0</v>
      </c>
      <c r="X212" s="16">
        <v>0</v>
      </c>
      <c r="Y212" s="16">
        <v>0</v>
      </c>
      <c r="Z212" s="16">
        <v>0</v>
      </c>
      <c r="AA212" s="16">
        <v>0</v>
      </c>
      <c r="AB212" s="16">
        <v>0</v>
      </c>
      <c r="AC212" s="16">
        <v>192</v>
      </c>
    </row>
    <row r="213" spans="1:29">
      <c r="A213" s="21" t="s">
        <v>271</v>
      </c>
      <c r="B213" s="22">
        <v>57.870744000000002</v>
      </c>
      <c r="C213" s="22">
        <v>-95.210940609999994</v>
      </c>
      <c r="D213" s="23" t="s">
        <v>243</v>
      </c>
      <c r="E213" s="27">
        <v>6</v>
      </c>
      <c r="F213" s="16">
        <v>34</v>
      </c>
      <c r="G213" s="16">
        <v>100</v>
      </c>
      <c r="H213" s="16">
        <v>7</v>
      </c>
      <c r="I213" s="16">
        <v>0</v>
      </c>
      <c r="J213" s="16">
        <v>0</v>
      </c>
      <c r="K213" s="16">
        <v>0</v>
      </c>
      <c r="L213" s="16">
        <v>0</v>
      </c>
      <c r="M213" s="16">
        <v>0</v>
      </c>
      <c r="N213" s="16">
        <v>0</v>
      </c>
      <c r="O213" s="16">
        <v>0</v>
      </c>
      <c r="P213" s="16">
        <v>0</v>
      </c>
      <c r="Q213" s="16">
        <v>23</v>
      </c>
      <c r="R213" s="16">
        <v>0</v>
      </c>
      <c r="S213" s="16">
        <v>0</v>
      </c>
      <c r="T213" s="16">
        <v>0</v>
      </c>
      <c r="U213" s="16">
        <v>0</v>
      </c>
      <c r="V213" s="16">
        <v>0</v>
      </c>
      <c r="W213" s="16">
        <v>1</v>
      </c>
      <c r="X213" s="16">
        <v>0</v>
      </c>
      <c r="Y213" s="16">
        <v>0</v>
      </c>
      <c r="Z213" s="16">
        <v>0</v>
      </c>
      <c r="AA213" s="16">
        <v>3</v>
      </c>
      <c r="AB213" s="16">
        <v>0</v>
      </c>
      <c r="AC213" s="16">
        <v>168</v>
      </c>
    </row>
    <row r="214" spans="1:29">
      <c r="A214" s="21" t="s">
        <v>272</v>
      </c>
      <c r="B214" s="22">
        <v>57.870744000000002</v>
      </c>
      <c r="C214" s="22">
        <v>-95.210940609999994</v>
      </c>
      <c r="D214" s="23" t="s">
        <v>247</v>
      </c>
      <c r="E214" s="27">
        <v>16</v>
      </c>
      <c r="F214" s="16">
        <v>38</v>
      </c>
      <c r="G214" s="16">
        <v>118</v>
      </c>
      <c r="H214" s="16">
        <v>0</v>
      </c>
      <c r="I214" s="16">
        <v>0</v>
      </c>
      <c r="J214" s="16">
        <v>0</v>
      </c>
      <c r="K214" s="16">
        <v>0</v>
      </c>
      <c r="L214" s="16">
        <v>0</v>
      </c>
      <c r="M214" s="16">
        <v>0</v>
      </c>
      <c r="N214" s="16">
        <v>1</v>
      </c>
      <c r="O214" s="16">
        <v>0</v>
      </c>
      <c r="P214" s="16">
        <v>0</v>
      </c>
      <c r="Q214" s="16">
        <v>30</v>
      </c>
      <c r="R214" s="16">
        <v>0</v>
      </c>
      <c r="S214" s="16">
        <v>0</v>
      </c>
      <c r="T214" s="16">
        <v>0</v>
      </c>
      <c r="U214" s="16">
        <v>0</v>
      </c>
      <c r="V214" s="16">
        <v>0</v>
      </c>
      <c r="W214" s="16">
        <v>3</v>
      </c>
      <c r="X214" s="16">
        <v>0</v>
      </c>
      <c r="Y214" s="16">
        <v>0</v>
      </c>
      <c r="Z214" s="16">
        <v>0</v>
      </c>
      <c r="AA214" s="16">
        <v>0</v>
      </c>
      <c r="AB214" s="16">
        <v>0</v>
      </c>
      <c r="AC214" s="16">
        <v>190</v>
      </c>
    </row>
    <row r="215" spans="1:29">
      <c r="A215" s="21" t="s">
        <v>273</v>
      </c>
      <c r="B215" s="22">
        <v>57.863870650000003</v>
      </c>
      <c r="C215" s="22">
        <v>-95.031294009999996</v>
      </c>
      <c r="D215" s="23" t="s">
        <v>257</v>
      </c>
      <c r="E215" s="21" t="s">
        <v>274</v>
      </c>
      <c r="F215" s="16">
        <v>76</v>
      </c>
      <c r="G215" s="16">
        <v>51</v>
      </c>
      <c r="H215" s="16">
        <v>0</v>
      </c>
      <c r="I215" s="16">
        <v>0</v>
      </c>
      <c r="J215" s="16">
        <v>0</v>
      </c>
      <c r="K215" s="16">
        <v>0</v>
      </c>
      <c r="L215" s="16">
        <v>2</v>
      </c>
      <c r="M215" s="16">
        <v>0</v>
      </c>
      <c r="N215" s="16">
        <v>0</v>
      </c>
      <c r="O215" s="16">
        <v>0</v>
      </c>
      <c r="P215" s="16">
        <v>1</v>
      </c>
      <c r="Q215" s="16">
        <v>19</v>
      </c>
      <c r="R215" s="16">
        <v>0</v>
      </c>
      <c r="S215" s="16">
        <v>1</v>
      </c>
      <c r="T215" s="16">
        <v>0</v>
      </c>
      <c r="U215" s="16">
        <v>0</v>
      </c>
      <c r="V215" s="16">
        <v>0</v>
      </c>
      <c r="W215" s="16">
        <v>3</v>
      </c>
      <c r="X215" s="16">
        <v>0</v>
      </c>
      <c r="Y215" s="16">
        <v>0</v>
      </c>
      <c r="Z215" s="16">
        <v>0</v>
      </c>
      <c r="AA215" s="16">
        <v>0</v>
      </c>
      <c r="AB215" s="16">
        <v>0</v>
      </c>
      <c r="AC215" s="16">
        <v>153</v>
      </c>
    </row>
    <row r="216" spans="1:29">
      <c r="A216" s="21" t="s">
        <v>275</v>
      </c>
      <c r="B216" s="22">
        <v>57.933012349999998</v>
      </c>
      <c r="C216" s="22">
        <v>-95.412905519999995</v>
      </c>
      <c r="D216" s="23" t="s">
        <v>257</v>
      </c>
      <c r="E216" s="21" t="s">
        <v>262</v>
      </c>
      <c r="F216" s="16">
        <v>57</v>
      </c>
      <c r="G216" s="16">
        <v>78</v>
      </c>
      <c r="H216" s="16">
        <v>0</v>
      </c>
      <c r="I216" s="16">
        <v>0</v>
      </c>
      <c r="J216" s="16">
        <v>0</v>
      </c>
      <c r="K216" s="16">
        <v>0</v>
      </c>
      <c r="L216" s="16">
        <v>1</v>
      </c>
      <c r="M216" s="16">
        <v>0</v>
      </c>
      <c r="N216" s="16">
        <v>0</v>
      </c>
      <c r="O216" s="16">
        <v>0</v>
      </c>
      <c r="P216" s="16">
        <v>0</v>
      </c>
      <c r="Q216" s="16">
        <v>25</v>
      </c>
      <c r="R216" s="16">
        <v>0</v>
      </c>
      <c r="S216" s="16">
        <v>0</v>
      </c>
      <c r="T216" s="16">
        <v>1</v>
      </c>
      <c r="U216" s="16">
        <v>0</v>
      </c>
      <c r="V216" s="16">
        <v>0</v>
      </c>
      <c r="W216" s="16">
        <v>2</v>
      </c>
      <c r="X216" s="16">
        <v>0</v>
      </c>
      <c r="Y216" s="16">
        <v>0</v>
      </c>
      <c r="Z216" s="16">
        <v>0</v>
      </c>
      <c r="AA216" s="16">
        <v>0</v>
      </c>
      <c r="AB216" s="16">
        <v>0</v>
      </c>
      <c r="AC216" s="16">
        <v>164</v>
      </c>
    </row>
    <row r="217" spans="1:29">
      <c r="A217" s="21" t="s">
        <v>276</v>
      </c>
      <c r="B217" s="22">
        <v>57.860815700000003</v>
      </c>
      <c r="C217" s="22">
        <v>-95.540080500000002</v>
      </c>
      <c r="D217" s="23" t="s">
        <v>257</v>
      </c>
      <c r="E217" s="21" t="s">
        <v>277</v>
      </c>
      <c r="F217" s="16">
        <v>56</v>
      </c>
      <c r="G217" s="16">
        <v>97</v>
      </c>
      <c r="H217" s="16">
        <v>2</v>
      </c>
      <c r="I217" s="16">
        <v>0</v>
      </c>
      <c r="J217" s="16">
        <v>0</v>
      </c>
      <c r="K217" s="16">
        <v>0</v>
      </c>
      <c r="L217" s="16">
        <v>0</v>
      </c>
      <c r="M217" s="16">
        <v>0</v>
      </c>
      <c r="N217" s="16">
        <v>0</v>
      </c>
      <c r="O217" s="16">
        <v>0</v>
      </c>
      <c r="P217" s="16">
        <v>0</v>
      </c>
      <c r="Q217" s="16">
        <v>21</v>
      </c>
      <c r="R217" s="16">
        <v>0</v>
      </c>
      <c r="S217" s="16">
        <v>4</v>
      </c>
      <c r="T217" s="16">
        <v>0</v>
      </c>
      <c r="U217" s="16">
        <v>0</v>
      </c>
      <c r="V217" s="16">
        <v>0</v>
      </c>
      <c r="W217" s="16">
        <v>0</v>
      </c>
      <c r="X217" s="16">
        <v>0</v>
      </c>
      <c r="Y217" s="16">
        <v>0</v>
      </c>
      <c r="Z217" s="16">
        <v>0</v>
      </c>
      <c r="AA217" s="16">
        <v>0</v>
      </c>
      <c r="AB217" s="16">
        <v>0</v>
      </c>
      <c r="AC217" s="16">
        <v>180</v>
      </c>
    </row>
    <row r="218" spans="1:29">
      <c r="A218" s="21" t="s">
        <v>278</v>
      </c>
      <c r="B218" s="22">
        <v>57.756830720000004</v>
      </c>
      <c r="C218" s="22">
        <v>-95.646027169999996</v>
      </c>
      <c r="D218" s="23" t="s">
        <v>257</v>
      </c>
      <c r="E218" s="21" t="s">
        <v>279</v>
      </c>
      <c r="F218" s="16">
        <v>77</v>
      </c>
      <c r="G218" s="16">
        <v>52</v>
      </c>
      <c r="H218" s="16">
        <v>0</v>
      </c>
      <c r="I218" s="16">
        <v>0</v>
      </c>
      <c r="J218" s="16">
        <v>0</v>
      </c>
      <c r="K218" s="16">
        <v>0</v>
      </c>
      <c r="L218" s="16">
        <v>0</v>
      </c>
      <c r="M218" s="16">
        <v>0</v>
      </c>
      <c r="N218" s="16">
        <v>0</v>
      </c>
      <c r="O218" s="16">
        <v>0</v>
      </c>
      <c r="P218" s="16">
        <v>0</v>
      </c>
      <c r="Q218" s="16">
        <v>6</v>
      </c>
      <c r="R218" s="16">
        <v>0</v>
      </c>
      <c r="S218" s="16">
        <v>2</v>
      </c>
      <c r="T218" s="16">
        <v>0</v>
      </c>
      <c r="U218" s="16">
        <v>0</v>
      </c>
      <c r="V218" s="16">
        <v>0</v>
      </c>
      <c r="W218" s="16">
        <v>2</v>
      </c>
      <c r="X218" s="16">
        <v>0</v>
      </c>
      <c r="Y218" s="16">
        <v>0</v>
      </c>
      <c r="Z218" s="16">
        <v>0</v>
      </c>
      <c r="AA218" s="16">
        <v>0</v>
      </c>
      <c r="AB218" s="16">
        <v>0</v>
      </c>
      <c r="AC218" s="16">
        <v>139</v>
      </c>
    </row>
    <row r="219" spans="1:29">
      <c r="A219" s="21" t="s">
        <v>280</v>
      </c>
      <c r="B219" s="28">
        <v>57.650137409999999</v>
      </c>
      <c r="C219" s="28">
        <v>-95.779148820000003</v>
      </c>
      <c r="D219" s="23" t="s">
        <v>281</v>
      </c>
      <c r="E219" s="27">
        <v>0.5</v>
      </c>
      <c r="F219" s="16">
        <v>72</v>
      </c>
      <c r="G219" s="16">
        <v>64</v>
      </c>
      <c r="H219" s="16">
        <v>2</v>
      </c>
      <c r="I219" s="16">
        <v>0</v>
      </c>
      <c r="J219" s="16">
        <v>0</v>
      </c>
      <c r="K219" s="16">
        <v>0</v>
      </c>
      <c r="L219" s="16">
        <v>0</v>
      </c>
      <c r="M219" s="16">
        <v>0</v>
      </c>
      <c r="N219" s="16">
        <v>0</v>
      </c>
      <c r="O219" s="16">
        <v>0</v>
      </c>
      <c r="P219" s="16">
        <v>0</v>
      </c>
      <c r="Q219" s="16">
        <v>7</v>
      </c>
      <c r="R219" s="16">
        <v>0</v>
      </c>
      <c r="S219" s="16">
        <v>7</v>
      </c>
      <c r="T219" s="16">
        <v>0</v>
      </c>
      <c r="U219" s="16">
        <v>0</v>
      </c>
      <c r="V219" s="16">
        <v>0</v>
      </c>
      <c r="W219" s="16">
        <v>0</v>
      </c>
      <c r="X219" s="16">
        <v>0</v>
      </c>
      <c r="Y219" s="16">
        <v>0</v>
      </c>
      <c r="Z219" s="16">
        <v>0</v>
      </c>
      <c r="AA219" s="16">
        <v>0</v>
      </c>
      <c r="AB219" s="16">
        <v>0</v>
      </c>
      <c r="AC219" s="16">
        <v>152</v>
      </c>
    </row>
    <row r="220" spans="1:29">
      <c r="A220" s="21" t="s">
        <v>282</v>
      </c>
      <c r="B220" s="22">
        <v>57.729307370000001</v>
      </c>
      <c r="C220" s="22">
        <v>-95.459928910000002</v>
      </c>
      <c r="D220" s="23" t="s">
        <v>241</v>
      </c>
      <c r="E220" s="24">
        <v>2</v>
      </c>
      <c r="F220" s="16">
        <v>24</v>
      </c>
      <c r="G220" s="16">
        <v>125</v>
      </c>
      <c r="H220" s="16">
        <v>2</v>
      </c>
      <c r="I220" s="16">
        <v>0</v>
      </c>
      <c r="J220" s="16">
        <v>0</v>
      </c>
      <c r="K220" s="16">
        <v>0</v>
      </c>
      <c r="L220" s="16">
        <v>0</v>
      </c>
      <c r="M220" s="16">
        <v>0</v>
      </c>
      <c r="N220" s="16">
        <v>0</v>
      </c>
      <c r="O220" s="16">
        <v>0</v>
      </c>
      <c r="P220" s="16">
        <v>0</v>
      </c>
      <c r="Q220" s="16">
        <v>12</v>
      </c>
      <c r="R220" s="16">
        <v>0</v>
      </c>
      <c r="S220" s="16">
        <v>0</v>
      </c>
      <c r="T220" s="16">
        <v>0</v>
      </c>
      <c r="U220" s="16">
        <v>0</v>
      </c>
      <c r="V220" s="16">
        <v>0</v>
      </c>
      <c r="W220" s="16">
        <v>0</v>
      </c>
      <c r="X220" s="16">
        <v>0</v>
      </c>
      <c r="Y220" s="16">
        <v>0</v>
      </c>
      <c r="Z220" s="16">
        <v>0</v>
      </c>
      <c r="AA220" s="16">
        <v>0</v>
      </c>
      <c r="AB220" s="16">
        <v>0</v>
      </c>
      <c r="AC220" s="16">
        <v>163</v>
      </c>
    </row>
    <row r="221" spans="1:29">
      <c r="A221" s="21" t="s">
        <v>283</v>
      </c>
      <c r="B221" s="22">
        <v>57.729307370000001</v>
      </c>
      <c r="C221" s="22">
        <v>-95.459928910000002</v>
      </c>
      <c r="D221" s="23" t="s">
        <v>243</v>
      </c>
      <c r="E221" s="24">
        <v>6</v>
      </c>
      <c r="F221" s="16">
        <v>43</v>
      </c>
      <c r="G221" s="16">
        <v>83</v>
      </c>
      <c r="H221" s="16">
        <v>0</v>
      </c>
      <c r="I221" s="16">
        <v>0</v>
      </c>
      <c r="J221" s="16">
        <v>0</v>
      </c>
      <c r="K221" s="16">
        <v>0</v>
      </c>
      <c r="L221" s="16">
        <v>0</v>
      </c>
      <c r="M221" s="16">
        <v>0</v>
      </c>
      <c r="N221" s="16">
        <v>0</v>
      </c>
      <c r="O221" s="16">
        <v>0</v>
      </c>
      <c r="P221" s="16">
        <v>2</v>
      </c>
      <c r="Q221" s="16">
        <v>8</v>
      </c>
      <c r="R221" s="16">
        <v>0</v>
      </c>
      <c r="S221" s="16">
        <v>1</v>
      </c>
      <c r="T221" s="16">
        <v>0</v>
      </c>
      <c r="U221" s="16">
        <v>0</v>
      </c>
      <c r="V221" s="16">
        <v>0</v>
      </c>
      <c r="W221" s="16">
        <v>0</v>
      </c>
      <c r="X221" s="16">
        <v>0</v>
      </c>
      <c r="Y221" s="16">
        <v>0</v>
      </c>
      <c r="Z221" s="16">
        <v>0</v>
      </c>
      <c r="AA221" s="16">
        <v>0</v>
      </c>
      <c r="AB221" s="16">
        <v>0</v>
      </c>
      <c r="AC221" s="16">
        <v>137</v>
      </c>
    </row>
    <row r="222" spans="1:29">
      <c r="A222" s="21" t="s">
        <v>284</v>
      </c>
      <c r="B222" s="22">
        <v>57.729307370000001</v>
      </c>
      <c r="C222" s="22">
        <v>-95.459928910000002</v>
      </c>
      <c r="D222" s="23" t="s">
        <v>247</v>
      </c>
      <c r="E222" s="24">
        <v>11</v>
      </c>
      <c r="F222" s="16">
        <v>35</v>
      </c>
      <c r="G222" s="16">
        <v>124</v>
      </c>
      <c r="H222" s="16">
        <v>0</v>
      </c>
      <c r="I222" s="16">
        <v>0</v>
      </c>
      <c r="J222" s="16">
        <v>0</v>
      </c>
      <c r="K222" s="16">
        <v>0</v>
      </c>
      <c r="L222" s="16">
        <v>0</v>
      </c>
      <c r="M222" s="16">
        <v>0</v>
      </c>
      <c r="N222" s="16">
        <v>0</v>
      </c>
      <c r="O222" s="16">
        <v>0</v>
      </c>
      <c r="P222" s="16">
        <v>0</v>
      </c>
      <c r="Q222" s="16">
        <v>5</v>
      </c>
      <c r="R222" s="16">
        <v>0</v>
      </c>
      <c r="S222" s="16">
        <v>0</v>
      </c>
      <c r="T222" s="16">
        <v>1</v>
      </c>
      <c r="U222" s="16">
        <v>0</v>
      </c>
      <c r="V222" s="16">
        <v>0</v>
      </c>
      <c r="W222" s="16">
        <v>1</v>
      </c>
      <c r="X222" s="16">
        <v>0</v>
      </c>
      <c r="Y222" s="16">
        <v>0</v>
      </c>
      <c r="Z222" s="16">
        <v>0</v>
      </c>
      <c r="AA222" s="16">
        <v>0</v>
      </c>
      <c r="AB222" s="16">
        <v>0</v>
      </c>
      <c r="AC222" s="16">
        <v>166</v>
      </c>
    </row>
    <row r="223" spans="1:29">
      <c r="A223" s="21" t="s">
        <v>285</v>
      </c>
      <c r="B223" s="22">
        <v>57.729307370000001</v>
      </c>
      <c r="C223" s="22">
        <v>-95.459928910000002</v>
      </c>
      <c r="D223" s="23" t="s">
        <v>249</v>
      </c>
      <c r="E223" s="24">
        <v>16</v>
      </c>
      <c r="F223" s="16">
        <v>36</v>
      </c>
      <c r="G223" s="16">
        <v>102</v>
      </c>
      <c r="H223" s="16">
        <v>0</v>
      </c>
      <c r="I223" s="16">
        <v>0</v>
      </c>
      <c r="J223" s="16">
        <v>0</v>
      </c>
      <c r="K223" s="16">
        <v>0</v>
      </c>
      <c r="L223" s="16">
        <v>0</v>
      </c>
      <c r="M223" s="16">
        <v>0</v>
      </c>
      <c r="N223" s="16">
        <v>0</v>
      </c>
      <c r="O223" s="16">
        <v>0</v>
      </c>
      <c r="P223" s="16">
        <v>0</v>
      </c>
      <c r="Q223" s="16">
        <v>3</v>
      </c>
      <c r="R223" s="16">
        <v>0</v>
      </c>
      <c r="S223" s="16">
        <v>1</v>
      </c>
      <c r="T223" s="16">
        <v>1</v>
      </c>
      <c r="U223" s="16">
        <v>0</v>
      </c>
      <c r="V223" s="16">
        <v>0</v>
      </c>
      <c r="W223" s="16">
        <v>0</v>
      </c>
      <c r="X223" s="16">
        <v>0</v>
      </c>
      <c r="Y223" s="16">
        <v>0</v>
      </c>
      <c r="Z223" s="16">
        <v>0</v>
      </c>
      <c r="AA223" s="16">
        <v>0</v>
      </c>
      <c r="AB223" s="16">
        <v>0</v>
      </c>
      <c r="AC223" s="16">
        <v>143</v>
      </c>
    </row>
    <row r="224" spans="1:29">
      <c r="A224" s="21" t="s">
        <v>286</v>
      </c>
      <c r="B224" s="22">
        <v>57.729307370000001</v>
      </c>
      <c r="C224" s="22">
        <v>-95.459928910000002</v>
      </c>
      <c r="D224" s="23" t="s">
        <v>287</v>
      </c>
      <c r="E224" s="24">
        <v>22</v>
      </c>
      <c r="F224" s="16">
        <v>31</v>
      </c>
      <c r="G224" s="16">
        <v>129</v>
      </c>
      <c r="H224" s="16">
        <v>2</v>
      </c>
      <c r="I224" s="16">
        <v>0</v>
      </c>
      <c r="J224" s="16">
        <v>0</v>
      </c>
      <c r="K224" s="16">
        <v>0</v>
      </c>
      <c r="L224" s="16">
        <v>0</v>
      </c>
      <c r="M224" s="16">
        <v>0</v>
      </c>
      <c r="N224" s="16">
        <v>0</v>
      </c>
      <c r="O224" s="16">
        <v>0</v>
      </c>
      <c r="P224" s="16">
        <v>0</v>
      </c>
      <c r="Q224" s="16">
        <v>8</v>
      </c>
      <c r="R224" s="16">
        <v>0</v>
      </c>
      <c r="S224" s="16">
        <v>0</v>
      </c>
      <c r="T224" s="16">
        <v>0</v>
      </c>
      <c r="U224" s="16">
        <v>0</v>
      </c>
      <c r="V224" s="16">
        <v>0</v>
      </c>
      <c r="W224" s="16">
        <v>0</v>
      </c>
      <c r="X224" s="16">
        <v>0</v>
      </c>
      <c r="Y224" s="16">
        <v>0</v>
      </c>
      <c r="Z224" s="16">
        <v>0</v>
      </c>
      <c r="AA224" s="16">
        <v>0</v>
      </c>
      <c r="AB224" s="16">
        <v>0</v>
      </c>
      <c r="AC224" s="16">
        <v>170</v>
      </c>
    </row>
    <row r="225" spans="1:29">
      <c r="A225" s="21" t="s">
        <v>288</v>
      </c>
      <c r="B225" s="22">
        <v>57.835482339999999</v>
      </c>
      <c r="C225" s="22">
        <v>-95.246943939999994</v>
      </c>
      <c r="D225" s="23" t="s">
        <v>241</v>
      </c>
      <c r="E225" s="24">
        <v>1</v>
      </c>
      <c r="F225" s="16">
        <v>56</v>
      </c>
      <c r="G225" s="16">
        <v>68</v>
      </c>
      <c r="H225" s="16">
        <v>0</v>
      </c>
      <c r="I225" s="16">
        <v>0</v>
      </c>
      <c r="J225" s="16">
        <v>0</v>
      </c>
      <c r="K225" s="16">
        <v>0</v>
      </c>
      <c r="L225" s="16">
        <v>0</v>
      </c>
      <c r="M225" s="16">
        <v>0</v>
      </c>
      <c r="N225" s="16">
        <v>0</v>
      </c>
      <c r="O225" s="16">
        <v>0</v>
      </c>
      <c r="P225" s="16">
        <v>3</v>
      </c>
      <c r="Q225" s="16">
        <v>16</v>
      </c>
      <c r="R225" s="16">
        <v>0</v>
      </c>
      <c r="S225" s="16">
        <v>3</v>
      </c>
      <c r="T225" s="16">
        <v>0</v>
      </c>
      <c r="U225" s="16">
        <v>0</v>
      </c>
      <c r="V225" s="16">
        <v>0</v>
      </c>
      <c r="W225" s="16">
        <v>1</v>
      </c>
      <c r="X225" s="16">
        <v>0</v>
      </c>
      <c r="Y225" s="16">
        <v>0</v>
      </c>
      <c r="Z225" s="16">
        <v>0</v>
      </c>
      <c r="AA225" s="16">
        <v>0</v>
      </c>
      <c r="AB225" s="16">
        <v>0</v>
      </c>
      <c r="AC225" s="16">
        <v>147</v>
      </c>
    </row>
    <row r="226" spans="1:29">
      <c r="A226" s="21" t="s">
        <v>289</v>
      </c>
      <c r="B226" s="22">
        <v>57.835482339999999</v>
      </c>
      <c r="C226" s="22">
        <v>-95.246943939999994</v>
      </c>
      <c r="D226" s="23" t="s">
        <v>243</v>
      </c>
      <c r="E226" s="24">
        <v>6</v>
      </c>
      <c r="F226" s="16">
        <v>34</v>
      </c>
      <c r="G226" s="16">
        <v>103</v>
      </c>
      <c r="H226" s="16">
        <v>3</v>
      </c>
      <c r="I226" s="16">
        <v>0</v>
      </c>
      <c r="J226" s="16">
        <v>0</v>
      </c>
      <c r="K226" s="16">
        <v>0</v>
      </c>
      <c r="L226" s="16">
        <v>0</v>
      </c>
      <c r="M226" s="16">
        <v>0</v>
      </c>
      <c r="N226" s="16">
        <v>0</v>
      </c>
      <c r="O226" s="16">
        <v>0</v>
      </c>
      <c r="P226" s="16">
        <v>0</v>
      </c>
      <c r="Q226" s="16">
        <v>37</v>
      </c>
      <c r="R226" s="16">
        <v>0</v>
      </c>
      <c r="S226" s="16">
        <v>0</v>
      </c>
      <c r="T226" s="16">
        <v>0</v>
      </c>
      <c r="U226" s="16">
        <v>0</v>
      </c>
      <c r="V226" s="16">
        <v>0</v>
      </c>
      <c r="W226" s="16">
        <v>3</v>
      </c>
      <c r="X226" s="16">
        <v>0</v>
      </c>
      <c r="Y226" s="16">
        <v>0</v>
      </c>
      <c r="Z226" s="16">
        <v>0</v>
      </c>
      <c r="AA226" s="16">
        <v>0</v>
      </c>
      <c r="AB226" s="16">
        <v>0</v>
      </c>
      <c r="AC226" s="16">
        <v>180</v>
      </c>
    </row>
    <row r="227" spans="1:29">
      <c r="A227" s="21" t="s">
        <v>290</v>
      </c>
      <c r="B227" s="22">
        <v>57.835482339999999</v>
      </c>
      <c r="C227" s="22">
        <v>-95.246943939999994</v>
      </c>
      <c r="D227" s="23" t="s">
        <v>247</v>
      </c>
      <c r="E227" s="24">
        <v>11</v>
      </c>
      <c r="F227" s="16">
        <v>29</v>
      </c>
      <c r="G227" s="16">
        <v>91</v>
      </c>
      <c r="H227" s="16">
        <v>0</v>
      </c>
      <c r="I227" s="16">
        <v>0</v>
      </c>
      <c r="J227" s="16">
        <v>0</v>
      </c>
      <c r="K227" s="16">
        <v>0</v>
      </c>
      <c r="L227" s="16">
        <v>0</v>
      </c>
      <c r="M227" s="16">
        <v>0</v>
      </c>
      <c r="N227" s="16">
        <v>0</v>
      </c>
      <c r="O227" s="16">
        <v>0</v>
      </c>
      <c r="P227" s="16">
        <v>0</v>
      </c>
      <c r="Q227" s="16">
        <v>21</v>
      </c>
      <c r="R227" s="16">
        <v>0</v>
      </c>
      <c r="S227" s="16">
        <v>0</v>
      </c>
      <c r="T227" s="16">
        <v>0</v>
      </c>
      <c r="U227" s="16">
        <v>0</v>
      </c>
      <c r="V227" s="16">
        <v>0</v>
      </c>
      <c r="W227" s="16">
        <v>0</v>
      </c>
      <c r="X227" s="16">
        <v>0</v>
      </c>
      <c r="Y227" s="16">
        <v>0</v>
      </c>
      <c r="Z227" s="16">
        <v>0</v>
      </c>
      <c r="AA227" s="16">
        <v>0</v>
      </c>
      <c r="AB227" s="16">
        <v>0</v>
      </c>
      <c r="AC227" s="16">
        <v>141</v>
      </c>
    </row>
    <row r="228" spans="1:29">
      <c r="A228" s="21" t="s">
        <v>291</v>
      </c>
      <c r="B228" s="22">
        <v>57.835482339999999</v>
      </c>
      <c r="C228" s="22">
        <v>-95.246943939999994</v>
      </c>
      <c r="D228" s="25" t="s">
        <v>249</v>
      </c>
      <c r="E228" s="24">
        <v>12.5</v>
      </c>
      <c r="F228" s="16">
        <v>34</v>
      </c>
      <c r="G228" s="16">
        <v>104</v>
      </c>
      <c r="H228" s="16">
        <v>0</v>
      </c>
      <c r="I228" s="16">
        <v>0</v>
      </c>
      <c r="J228" s="16">
        <v>0</v>
      </c>
      <c r="K228" s="16">
        <v>0</v>
      </c>
      <c r="L228" s="16">
        <v>0</v>
      </c>
      <c r="M228" s="16">
        <v>1</v>
      </c>
      <c r="N228" s="16">
        <v>0</v>
      </c>
      <c r="O228" s="16">
        <v>0</v>
      </c>
      <c r="P228" s="16">
        <v>0</v>
      </c>
      <c r="Q228" s="16">
        <v>15</v>
      </c>
      <c r="R228" s="16">
        <v>0</v>
      </c>
      <c r="S228" s="16">
        <v>1</v>
      </c>
      <c r="T228" s="16">
        <v>0</v>
      </c>
      <c r="U228" s="16">
        <v>0</v>
      </c>
      <c r="V228" s="16">
        <v>0</v>
      </c>
      <c r="W228" s="16">
        <v>2</v>
      </c>
      <c r="X228" s="16">
        <v>0</v>
      </c>
      <c r="Y228" s="16">
        <v>0</v>
      </c>
      <c r="Z228" s="16">
        <v>0</v>
      </c>
      <c r="AA228" s="16">
        <v>0</v>
      </c>
      <c r="AB228" s="16">
        <v>0</v>
      </c>
      <c r="AC228" s="16">
        <v>157</v>
      </c>
    </row>
    <row r="229" spans="1:29">
      <c r="A229" s="21" t="s">
        <v>292</v>
      </c>
      <c r="B229" s="22">
        <v>57.835482339999999</v>
      </c>
      <c r="C229" s="22">
        <v>-95.246943939999994</v>
      </c>
      <c r="D229" s="23" t="s">
        <v>287</v>
      </c>
      <c r="E229" s="24">
        <v>18</v>
      </c>
      <c r="F229" s="16">
        <f>78+18</f>
        <v>96</v>
      </c>
      <c r="G229" s="16">
        <v>46</v>
      </c>
      <c r="H229" s="16">
        <v>0</v>
      </c>
      <c r="I229" s="16">
        <v>0</v>
      </c>
      <c r="J229" s="16">
        <v>0</v>
      </c>
      <c r="K229" s="16">
        <v>0</v>
      </c>
      <c r="L229" s="16">
        <v>0</v>
      </c>
      <c r="M229" s="16">
        <v>0</v>
      </c>
      <c r="N229" s="16">
        <v>0</v>
      </c>
      <c r="O229" s="16">
        <v>0</v>
      </c>
      <c r="P229" s="16">
        <v>0</v>
      </c>
      <c r="Q229" s="16">
        <v>11</v>
      </c>
      <c r="R229" s="16">
        <v>0</v>
      </c>
      <c r="S229" s="16">
        <v>9</v>
      </c>
      <c r="T229" s="16">
        <v>0</v>
      </c>
      <c r="U229" s="16">
        <v>0</v>
      </c>
      <c r="V229" s="16">
        <v>0</v>
      </c>
      <c r="W229" s="16">
        <v>1</v>
      </c>
      <c r="X229" s="16">
        <v>0</v>
      </c>
      <c r="Y229" s="16">
        <v>0</v>
      </c>
      <c r="Z229" s="16">
        <v>0</v>
      </c>
      <c r="AA229" s="16">
        <v>0</v>
      </c>
      <c r="AB229" s="16">
        <v>0</v>
      </c>
      <c r="AC229" s="16">
        <v>163</v>
      </c>
    </row>
    <row r="230" spans="1:29">
      <c r="A230" s="21" t="s">
        <v>293</v>
      </c>
      <c r="B230" s="22">
        <v>57.773438970000001</v>
      </c>
      <c r="C230" s="22">
        <v>-94.805647449999995</v>
      </c>
      <c r="D230" s="23" t="s">
        <v>257</v>
      </c>
      <c r="E230" s="21" t="s">
        <v>294</v>
      </c>
      <c r="F230" s="16">
        <v>37</v>
      </c>
      <c r="G230" s="16">
        <v>90</v>
      </c>
      <c r="H230" s="16">
        <v>2</v>
      </c>
      <c r="I230" s="16">
        <v>0</v>
      </c>
      <c r="J230" s="16">
        <v>0</v>
      </c>
      <c r="K230" s="16">
        <v>0</v>
      </c>
      <c r="L230" s="16">
        <v>0</v>
      </c>
      <c r="M230" s="16">
        <v>0</v>
      </c>
      <c r="N230" s="16">
        <v>0</v>
      </c>
      <c r="O230" s="16">
        <v>0</v>
      </c>
      <c r="P230" s="16">
        <v>0</v>
      </c>
      <c r="Q230" s="16">
        <v>39</v>
      </c>
      <c r="R230" s="16">
        <v>0</v>
      </c>
      <c r="S230" s="16">
        <v>2</v>
      </c>
      <c r="T230" s="16">
        <v>0</v>
      </c>
      <c r="U230" s="16">
        <v>0</v>
      </c>
      <c r="V230" s="16">
        <v>0</v>
      </c>
      <c r="W230" s="16">
        <v>0</v>
      </c>
      <c r="X230" s="16">
        <v>0</v>
      </c>
      <c r="Y230" s="16">
        <v>0</v>
      </c>
      <c r="Z230" s="16">
        <v>0</v>
      </c>
      <c r="AA230" s="16">
        <v>0</v>
      </c>
      <c r="AB230" s="16">
        <v>0</v>
      </c>
      <c r="AC230" s="16">
        <v>170</v>
      </c>
    </row>
    <row r="231" spans="1:29">
      <c r="A231" s="21" t="s">
        <v>295</v>
      </c>
      <c r="B231" s="22">
        <v>57.592149020000001</v>
      </c>
      <c r="C231" s="22">
        <v>-95.166452379999996</v>
      </c>
      <c r="D231" s="25" t="s">
        <v>257</v>
      </c>
      <c r="E231" s="21" t="s">
        <v>260</v>
      </c>
      <c r="F231" s="16">
        <v>64</v>
      </c>
      <c r="G231" s="16">
        <v>67</v>
      </c>
      <c r="H231" s="16">
        <v>3</v>
      </c>
      <c r="I231" s="16">
        <v>0</v>
      </c>
      <c r="J231" s="16">
        <v>0</v>
      </c>
      <c r="K231" s="16">
        <v>0</v>
      </c>
      <c r="L231" s="16">
        <v>0</v>
      </c>
      <c r="M231" s="16">
        <v>0</v>
      </c>
      <c r="N231" s="16">
        <v>0</v>
      </c>
      <c r="O231" s="16">
        <v>0</v>
      </c>
      <c r="P231" s="16">
        <v>2</v>
      </c>
      <c r="Q231" s="16">
        <v>24</v>
      </c>
      <c r="R231" s="16">
        <v>0</v>
      </c>
      <c r="S231" s="16">
        <v>2</v>
      </c>
      <c r="T231" s="16">
        <v>1</v>
      </c>
      <c r="U231" s="16">
        <v>0</v>
      </c>
      <c r="V231" s="16">
        <v>0</v>
      </c>
      <c r="W231" s="16">
        <v>0</v>
      </c>
      <c r="X231" s="16">
        <v>0</v>
      </c>
      <c r="Y231" s="16">
        <v>0</v>
      </c>
      <c r="Z231" s="16">
        <v>0</v>
      </c>
      <c r="AA231" s="16">
        <v>0</v>
      </c>
      <c r="AB231" s="16">
        <v>0</v>
      </c>
      <c r="AC231" s="16">
        <v>163</v>
      </c>
    </row>
    <row r="232" spans="1:29">
      <c r="A232" s="21" t="s">
        <v>296</v>
      </c>
      <c r="B232" s="22">
        <v>57.561260699999998</v>
      </c>
      <c r="C232" s="22">
        <v>-95.319724010000002</v>
      </c>
      <c r="D232" s="23" t="s">
        <v>281</v>
      </c>
      <c r="E232" s="27">
        <v>1.2</v>
      </c>
      <c r="F232" s="16">
        <v>28</v>
      </c>
      <c r="G232" s="16">
        <v>118</v>
      </c>
      <c r="H232" s="16">
        <v>1</v>
      </c>
      <c r="I232" s="16">
        <v>0</v>
      </c>
      <c r="J232" s="16">
        <v>0</v>
      </c>
      <c r="K232" s="16">
        <v>0</v>
      </c>
      <c r="L232" s="16">
        <v>0</v>
      </c>
      <c r="M232" s="16">
        <v>0</v>
      </c>
      <c r="N232" s="16">
        <v>0</v>
      </c>
      <c r="O232" s="16">
        <v>0</v>
      </c>
      <c r="P232" s="16">
        <v>0</v>
      </c>
      <c r="Q232" s="16">
        <v>6</v>
      </c>
      <c r="R232" s="16">
        <v>0</v>
      </c>
      <c r="S232" s="16">
        <v>0</v>
      </c>
      <c r="T232" s="16">
        <v>0</v>
      </c>
      <c r="U232" s="16">
        <v>0</v>
      </c>
      <c r="V232" s="16">
        <v>0</v>
      </c>
      <c r="W232" s="16">
        <v>1</v>
      </c>
      <c r="X232" s="16">
        <v>0</v>
      </c>
      <c r="Y232" s="16">
        <v>0</v>
      </c>
      <c r="Z232" s="16">
        <v>0</v>
      </c>
      <c r="AA232" s="16">
        <v>0</v>
      </c>
      <c r="AB232" s="16">
        <v>0</v>
      </c>
      <c r="AC232" s="16">
        <v>154</v>
      </c>
    </row>
    <row r="233" spans="1:29">
      <c r="A233" s="21" t="s">
        <v>297</v>
      </c>
      <c r="B233" s="22">
        <v>57.703634020000003</v>
      </c>
      <c r="C233" s="22">
        <v>-95.262268980000002</v>
      </c>
      <c r="D233" s="23" t="s">
        <v>257</v>
      </c>
      <c r="E233" s="21" t="s">
        <v>298</v>
      </c>
      <c r="F233" s="16">
        <v>67</v>
      </c>
      <c r="G233" s="16">
        <v>78</v>
      </c>
      <c r="H233" s="16">
        <v>3</v>
      </c>
      <c r="I233" s="16">
        <v>0</v>
      </c>
      <c r="J233" s="16">
        <v>0</v>
      </c>
      <c r="K233" s="16">
        <v>0</v>
      </c>
      <c r="L233" s="16">
        <v>0</v>
      </c>
      <c r="M233" s="16">
        <v>0</v>
      </c>
      <c r="N233" s="16">
        <v>0</v>
      </c>
      <c r="O233" s="16">
        <v>0</v>
      </c>
      <c r="P233" s="16">
        <v>0</v>
      </c>
      <c r="Q233" s="16">
        <v>20</v>
      </c>
      <c r="R233" s="16">
        <v>0</v>
      </c>
      <c r="S233" s="16">
        <v>6</v>
      </c>
      <c r="T233" s="16">
        <v>0</v>
      </c>
      <c r="U233" s="16">
        <v>0</v>
      </c>
      <c r="V233" s="16">
        <v>0</v>
      </c>
      <c r="W233" s="16">
        <v>2</v>
      </c>
      <c r="X233" s="16">
        <v>0</v>
      </c>
      <c r="Y233" s="16">
        <v>0</v>
      </c>
      <c r="Z233" s="16">
        <v>0</v>
      </c>
      <c r="AA233" s="16">
        <v>1</v>
      </c>
      <c r="AB233" s="16">
        <v>0</v>
      </c>
      <c r="AC233" s="16">
        <v>177</v>
      </c>
    </row>
    <row r="234" spans="1:29">
      <c r="A234" s="21" t="s">
        <v>299</v>
      </c>
      <c r="B234" s="22">
        <v>58.128657250000003</v>
      </c>
      <c r="C234" s="22">
        <v>-94.581849070000004</v>
      </c>
      <c r="D234" s="23" t="s">
        <v>257</v>
      </c>
      <c r="E234" s="27">
        <v>8.5</v>
      </c>
      <c r="F234" s="16">
        <v>50</v>
      </c>
      <c r="G234" s="16">
        <v>89</v>
      </c>
      <c r="H234" s="16">
        <v>5</v>
      </c>
      <c r="I234" s="16">
        <v>0</v>
      </c>
      <c r="J234" s="16">
        <v>0</v>
      </c>
      <c r="K234" s="16">
        <v>1</v>
      </c>
      <c r="L234" s="16">
        <v>0</v>
      </c>
      <c r="M234" s="16">
        <v>0</v>
      </c>
      <c r="N234" s="16">
        <v>0</v>
      </c>
      <c r="O234" s="16">
        <v>0</v>
      </c>
      <c r="P234" s="16">
        <v>0</v>
      </c>
      <c r="Q234" s="16">
        <v>21</v>
      </c>
      <c r="R234" s="16">
        <v>0</v>
      </c>
      <c r="S234" s="16">
        <v>2</v>
      </c>
      <c r="T234" s="16">
        <v>0</v>
      </c>
      <c r="U234" s="16">
        <v>0</v>
      </c>
      <c r="V234" s="16">
        <v>0</v>
      </c>
      <c r="W234" s="16">
        <v>2</v>
      </c>
      <c r="X234" s="16">
        <v>0</v>
      </c>
      <c r="Y234" s="16">
        <v>0</v>
      </c>
      <c r="Z234" s="16">
        <v>0</v>
      </c>
      <c r="AA234" s="16">
        <v>0</v>
      </c>
      <c r="AB234" s="16">
        <v>0</v>
      </c>
      <c r="AC234" s="16">
        <v>170</v>
      </c>
    </row>
  </sheetData>
  <pageMargins left="0.7" right="0.7" top="0.75" bottom="0.75" header="0.3" footer="0.3"/>
  <legacy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E234"/>
  <sheetViews>
    <sheetView workbookViewId="0"/>
  </sheetViews>
  <sheetFormatPr defaultColWidth="9.140625" defaultRowHeight="12.75"/>
  <cols>
    <col min="1" max="1" width="30.28515625" style="29" customWidth="1"/>
    <col min="2" max="2" width="9.85546875" style="8" customWidth="1"/>
    <col min="3" max="3" width="9" style="8" customWidth="1"/>
    <col min="4" max="4" width="32" style="8" customWidth="1"/>
    <col min="5" max="6" width="13.42578125" style="16" customWidth="1"/>
    <col min="7" max="9" width="10.140625" style="16" customWidth="1"/>
    <col min="10" max="10" width="11.140625" style="16" customWidth="1"/>
    <col min="11" max="11" width="12.140625" style="16" customWidth="1"/>
    <col min="12" max="12" width="10" style="16" customWidth="1"/>
    <col min="13" max="14" width="8" style="16" customWidth="1"/>
    <col min="15" max="15" width="12.28515625" style="16" customWidth="1"/>
    <col min="16" max="16" width="10.28515625" style="16" customWidth="1"/>
    <col min="17" max="17" width="15.85546875" style="16" customWidth="1"/>
    <col min="18" max="18" width="9.85546875" style="16" customWidth="1"/>
    <col min="19" max="19" width="8.140625" style="16" customWidth="1"/>
    <col min="20" max="20" width="9.85546875" style="16" customWidth="1"/>
    <col min="21" max="21" width="9.140625" style="16" customWidth="1"/>
    <col min="22" max="22" width="13.5703125" style="16" customWidth="1"/>
    <col min="23" max="23" width="12.42578125" style="16" customWidth="1"/>
    <col min="24" max="24" width="9.5703125" style="16" customWidth="1"/>
    <col min="25" max="25" width="8" style="16" customWidth="1"/>
    <col min="26" max="26" width="19" style="16" customWidth="1"/>
    <col min="27" max="27" width="8" style="16" customWidth="1"/>
    <col min="28" max="28" width="11.28515625" style="16" customWidth="1"/>
    <col min="29" max="29" width="9.42578125" style="16" customWidth="1"/>
    <col min="30" max="31" width="9.140625" style="31"/>
    <col min="32" max="16384" width="9.140625" style="8"/>
  </cols>
  <sheetData>
    <row r="1" spans="1:29" s="31" customFormat="1">
      <c r="A1" s="29" t="s">
        <v>302</v>
      </c>
      <c r="B1" s="30"/>
      <c r="C1" s="8"/>
      <c r="D1" s="8"/>
      <c r="E1" s="8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  <c r="V1" s="16"/>
      <c r="W1" s="16"/>
      <c r="X1" s="16"/>
      <c r="Y1" s="16"/>
      <c r="Z1" s="16"/>
      <c r="AA1" s="16"/>
      <c r="AB1" s="16"/>
      <c r="AC1" s="16"/>
    </row>
    <row r="2" spans="1:29" s="13" customFormat="1" ht="63.75">
      <c r="A2" s="32" t="s">
        <v>5</v>
      </c>
      <c r="B2" s="10" t="s">
        <v>6</v>
      </c>
      <c r="C2" s="10" t="s">
        <v>7</v>
      </c>
      <c r="D2" s="11" t="s">
        <v>8</v>
      </c>
      <c r="E2" s="11" t="s">
        <v>9</v>
      </c>
      <c r="F2" s="12" t="s">
        <v>10</v>
      </c>
      <c r="G2" s="12" t="s">
        <v>11</v>
      </c>
      <c r="H2" s="12" t="s">
        <v>12</v>
      </c>
      <c r="I2" s="12" t="s">
        <v>13</v>
      </c>
      <c r="J2" s="12" t="s">
        <v>14</v>
      </c>
      <c r="K2" s="12" t="s">
        <v>15</v>
      </c>
      <c r="L2" s="12" t="s">
        <v>16</v>
      </c>
      <c r="M2" s="12" t="s">
        <v>17</v>
      </c>
      <c r="N2" s="12" t="s">
        <v>301</v>
      </c>
      <c r="O2" s="12" t="s">
        <v>19</v>
      </c>
      <c r="P2" s="12" t="s">
        <v>20</v>
      </c>
      <c r="Q2" s="11" t="s">
        <v>21</v>
      </c>
      <c r="R2" s="11" t="s">
        <v>22</v>
      </c>
      <c r="S2" s="12" t="s">
        <v>23</v>
      </c>
      <c r="T2" s="12" t="s">
        <v>24</v>
      </c>
      <c r="U2" s="12" t="s">
        <v>25</v>
      </c>
      <c r="V2" s="12" t="s">
        <v>26</v>
      </c>
      <c r="W2" s="12" t="s">
        <v>27</v>
      </c>
      <c r="X2" s="12" t="s">
        <v>28</v>
      </c>
      <c r="Y2" s="12" t="s">
        <v>29</v>
      </c>
      <c r="Z2" s="12" t="s">
        <v>30</v>
      </c>
      <c r="AA2" s="12" t="s">
        <v>31</v>
      </c>
      <c r="AB2" s="12" t="s">
        <v>32</v>
      </c>
      <c r="AC2" s="12" t="s">
        <v>33</v>
      </c>
    </row>
    <row r="3" spans="1:29" s="31" customFormat="1">
      <c r="A3" s="14" t="s">
        <v>34</v>
      </c>
      <c r="B3" s="15">
        <v>58.133884999999999</v>
      </c>
      <c r="C3" s="15">
        <v>-98.084804000000005</v>
      </c>
      <c r="D3" s="14" t="s">
        <v>35</v>
      </c>
      <c r="E3" s="14"/>
      <c r="F3" s="14">
        <v>87</v>
      </c>
      <c r="G3" s="16">
        <v>0</v>
      </c>
      <c r="H3" s="16">
        <v>0</v>
      </c>
      <c r="I3" s="16">
        <v>0</v>
      </c>
      <c r="J3" s="16">
        <v>0</v>
      </c>
      <c r="K3" s="16">
        <v>0</v>
      </c>
      <c r="L3" s="16">
        <v>0</v>
      </c>
      <c r="M3" s="16">
        <v>6</v>
      </c>
      <c r="N3" s="16">
        <v>0</v>
      </c>
      <c r="O3" s="16">
        <v>0</v>
      </c>
      <c r="P3" s="16">
        <v>0</v>
      </c>
      <c r="Q3" s="16">
        <v>2</v>
      </c>
      <c r="R3" s="16">
        <v>0</v>
      </c>
      <c r="S3" s="16">
        <v>3</v>
      </c>
      <c r="T3" s="16">
        <v>0</v>
      </c>
      <c r="U3" s="16">
        <v>0</v>
      </c>
      <c r="V3" s="16">
        <v>0</v>
      </c>
      <c r="W3" s="16">
        <v>1</v>
      </c>
      <c r="X3" s="16">
        <v>0</v>
      </c>
      <c r="Y3" s="16">
        <v>0</v>
      </c>
      <c r="Z3" s="16">
        <v>0</v>
      </c>
      <c r="AA3" s="16">
        <v>0</v>
      </c>
      <c r="AB3" s="16">
        <v>0</v>
      </c>
      <c r="AC3" s="16">
        <v>99</v>
      </c>
    </row>
    <row r="4" spans="1:29" s="31" customFormat="1">
      <c r="A4" s="14" t="s">
        <v>36</v>
      </c>
      <c r="B4" s="15">
        <v>58.128802999999998</v>
      </c>
      <c r="C4" s="15">
        <v>-98.038522</v>
      </c>
      <c r="D4" s="14" t="s">
        <v>35</v>
      </c>
      <c r="E4" s="14"/>
      <c r="F4" s="14">
        <v>75</v>
      </c>
      <c r="G4" s="16">
        <v>8</v>
      </c>
      <c r="H4" s="16">
        <v>0</v>
      </c>
      <c r="I4" s="16">
        <v>1</v>
      </c>
      <c r="J4" s="16">
        <v>0</v>
      </c>
      <c r="K4" s="16">
        <v>0</v>
      </c>
      <c r="L4" s="16">
        <v>1</v>
      </c>
      <c r="M4" s="16">
        <v>0</v>
      </c>
      <c r="N4" s="16">
        <v>0</v>
      </c>
      <c r="O4" s="16">
        <v>0</v>
      </c>
      <c r="P4" s="16">
        <v>0</v>
      </c>
      <c r="Q4" s="16">
        <v>2</v>
      </c>
      <c r="R4" s="16">
        <v>0</v>
      </c>
      <c r="S4" s="16">
        <v>7</v>
      </c>
      <c r="T4" s="16">
        <v>0</v>
      </c>
      <c r="U4" s="16">
        <v>0</v>
      </c>
      <c r="V4" s="16">
        <v>0</v>
      </c>
      <c r="W4" s="16">
        <v>0</v>
      </c>
      <c r="X4" s="16">
        <v>0</v>
      </c>
      <c r="Y4" s="16">
        <v>0</v>
      </c>
      <c r="Z4" s="16">
        <v>0</v>
      </c>
      <c r="AA4" s="16">
        <v>0</v>
      </c>
      <c r="AB4" s="16">
        <v>0</v>
      </c>
      <c r="AC4" s="16">
        <v>94</v>
      </c>
    </row>
    <row r="5" spans="1:29" s="31" customFormat="1">
      <c r="A5" s="14" t="s">
        <v>37</v>
      </c>
      <c r="B5" s="15">
        <v>58.134991999999997</v>
      </c>
      <c r="C5" s="15">
        <v>-98.100290999999999</v>
      </c>
      <c r="D5" s="14" t="s">
        <v>35</v>
      </c>
      <c r="E5" s="14"/>
      <c r="F5" s="14">
        <v>0</v>
      </c>
      <c r="G5" s="14">
        <v>0</v>
      </c>
      <c r="H5" s="14">
        <v>0</v>
      </c>
      <c r="I5" s="14">
        <v>0</v>
      </c>
      <c r="J5" s="16">
        <v>0</v>
      </c>
      <c r="K5" s="14">
        <v>0</v>
      </c>
      <c r="L5" s="14">
        <v>0</v>
      </c>
      <c r="M5" s="14">
        <v>0</v>
      </c>
      <c r="N5" s="14">
        <v>0</v>
      </c>
      <c r="O5" s="14">
        <v>0</v>
      </c>
      <c r="P5" s="14">
        <v>0</v>
      </c>
      <c r="Q5" s="14">
        <v>0</v>
      </c>
      <c r="R5" s="16">
        <v>0</v>
      </c>
      <c r="S5" s="14">
        <v>0</v>
      </c>
      <c r="T5" s="14">
        <v>0</v>
      </c>
      <c r="U5" s="14">
        <v>0</v>
      </c>
      <c r="V5" s="14">
        <v>0</v>
      </c>
      <c r="W5" s="14">
        <v>0</v>
      </c>
      <c r="X5" s="14">
        <v>0</v>
      </c>
      <c r="Y5" s="16">
        <v>0</v>
      </c>
      <c r="Z5" s="16">
        <v>0</v>
      </c>
      <c r="AA5" s="14">
        <v>0</v>
      </c>
      <c r="AB5" s="14">
        <v>0</v>
      </c>
      <c r="AC5" s="16">
        <v>0</v>
      </c>
    </row>
    <row r="6" spans="1:29" s="31" customFormat="1">
      <c r="A6" s="17" t="s">
        <v>38</v>
      </c>
      <c r="B6" s="15">
        <v>57.973362999999999</v>
      </c>
      <c r="C6" s="15">
        <v>-95.101500000000001</v>
      </c>
      <c r="D6" s="14" t="s">
        <v>35</v>
      </c>
      <c r="E6" s="17"/>
      <c r="F6" s="17">
        <v>30</v>
      </c>
      <c r="G6" s="16">
        <v>22</v>
      </c>
      <c r="H6" s="16">
        <v>0</v>
      </c>
      <c r="I6" s="16">
        <v>0</v>
      </c>
      <c r="J6" s="16">
        <v>0</v>
      </c>
      <c r="K6" s="16">
        <v>0</v>
      </c>
      <c r="L6" s="16">
        <v>0</v>
      </c>
      <c r="M6" s="16">
        <v>0</v>
      </c>
      <c r="N6" s="16">
        <v>0</v>
      </c>
      <c r="O6" s="16">
        <v>0</v>
      </c>
      <c r="P6" s="16">
        <v>0</v>
      </c>
      <c r="Q6" s="16">
        <v>4</v>
      </c>
      <c r="R6" s="16">
        <v>0</v>
      </c>
      <c r="S6" s="16">
        <v>3</v>
      </c>
      <c r="T6" s="16">
        <v>0</v>
      </c>
      <c r="U6" s="16">
        <v>0</v>
      </c>
      <c r="V6" s="16">
        <v>0</v>
      </c>
      <c r="W6" s="16">
        <v>2</v>
      </c>
      <c r="X6" s="16">
        <v>0</v>
      </c>
      <c r="Y6" s="16">
        <v>0</v>
      </c>
      <c r="Z6" s="16">
        <v>0</v>
      </c>
      <c r="AA6" s="16">
        <v>0</v>
      </c>
      <c r="AB6" s="16">
        <v>0</v>
      </c>
      <c r="AC6" s="16">
        <v>61</v>
      </c>
    </row>
    <row r="7" spans="1:29" s="31" customFormat="1">
      <c r="A7" s="14" t="s">
        <v>39</v>
      </c>
      <c r="B7" s="15">
        <v>58.139657</v>
      </c>
      <c r="C7" s="15">
        <v>-98.133577000000002</v>
      </c>
      <c r="D7" s="14" t="s">
        <v>40</v>
      </c>
      <c r="E7" s="14"/>
      <c r="F7" s="14">
        <v>91</v>
      </c>
      <c r="G7" s="16">
        <v>3</v>
      </c>
      <c r="H7" s="16">
        <v>0</v>
      </c>
      <c r="I7" s="16">
        <v>0</v>
      </c>
      <c r="J7" s="16">
        <v>0</v>
      </c>
      <c r="K7" s="16">
        <v>0</v>
      </c>
      <c r="L7" s="16">
        <v>0</v>
      </c>
      <c r="M7" s="16">
        <v>0</v>
      </c>
      <c r="N7" s="16">
        <v>0</v>
      </c>
      <c r="O7" s="16">
        <v>0</v>
      </c>
      <c r="P7" s="16">
        <v>0</v>
      </c>
      <c r="Q7" s="16">
        <v>1</v>
      </c>
      <c r="R7" s="16">
        <v>0</v>
      </c>
      <c r="S7" s="16">
        <v>0</v>
      </c>
      <c r="T7" s="16">
        <v>0</v>
      </c>
      <c r="U7" s="16">
        <v>0</v>
      </c>
      <c r="V7" s="16">
        <v>0</v>
      </c>
      <c r="W7" s="16">
        <v>0</v>
      </c>
      <c r="X7" s="16">
        <v>0</v>
      </c>
      <c r="Y7" s="16">
        <v>0</v>
      </c>
      <c r="Z7" s="16">
        <v>0</v>
      </c>
      <c r="AA7" s="16">
        <v>0</v>
      </c>
      <c r="AB7" s="16">
        <v>0</v>
      </c>
      <c r="AC7" s="16">
        <v>95</v>
      </c>
    </row>
    <row r="8" spans="1:29" s="31" customFormat="1">
      <c r="A8" s="14" t="s">
        <v>41</v>
      </c>
      <c r="B8" s="15">
        <v>58.092644</v>
      </c>
      <c r="C8" s="15">
        <v>-98.217738999999995</v>
      </c>
      <c r="D8" s="14" t="s">
        <v>35</v>
      </c>
      <c r="E8" s="14"/>
      <c r="F8" s="14">
        <v>44</v>
      </c>
      <c r="G8" s="16">
        <v>0</v>
      </c>
      <c r="H8" s="16">
        <v>0</v>
      </c>
      <c r="I8" s="16">
        <v>0</v>
      </c>
      <c r="J8" s="16">
        <v>0</v>
      </c>
      <c r="K8" s="16">
        <v>0</v>
      </c>
      <c r="L8" s="16">
        <v>0</v>
      </c>
      <c r="M8" s="16">
        <v>0</v>
      </c>
      <c r="N8" s="16">
        <v>0</v>
      </c>
      <c r="O8" s="16">
        <v>0</v>
      </c>
      <c r="P8" s="16">
        <v>0</v>
      </c>
      <c r="Q8" s="16">
        <v>0</v>
      </c>
      <c r="R8" s="16">
        <v>0</v>
      </c>
      <c r="S8" s="16">
        <v>3</v>
      </c>
      <c r="T8" s="16">
        <v>0</v>
      </c>
      <c r="U8" s="16">
        <v>0</v>
      </c>
      <c r="V8" s="16">
        <v>0</v>
      </c>
      <c r="W8" s="16">
        <v>3</v>
      </c>
      <c r="X8" s="16">
        <v>0</v>
      </c>
      <c r="Y8" s="16">
        <v>0</v>
      </c>
      <c r="Z8" s="16">
        <v>0</v>
      </c>
      <c r="AA8" s="16">
        <v>0</v>
      </c>
      <c r="AB8" s="16">
        <v>0</v>
      </c>
      <c r="AC8" s="16">
        <v>50</v>
      </c>
    </row>
    <row r="9" spans="1:29" s="31" customFormat="1">
      <c r="A9" s="14" t="s">
        <v>42</v>
      </c>
      <c r="B9" s="15">
        <v>58.082748000000002</v>
      </c>
      <c r="C9" s="15">
        <v>-98.114884000000004</v>
      </c>
      <c r="D9" s="14" t="s">
        <v>35</v>
      </c>
      <c r="E9" s="14"/>
      <c r="F9" s="14">
        <v>0</v>
      </c>
      <c r="G9" s="14">
        <v>0</v>
      </c>
      <c r="H9" s="14">
        <v>0</v>
      </c>
      <c r="I9" s="14">
        <v>0</v>
      </c>
      <c r="J9" s="16">
        <v>0</v>
      </c>
      <c r="K9" s="14">
        <v>0</v>
      </c>
      <c r="L9" s="14">
        <v>0</v>
      </c>
      <c r="M9" s="14">
        <v>0</v>
      </c>
      <c r="N9" s="14">
        <v>0</v>
      </c>
      <c r="O9" s="14">
        <v>0</v>
      </c>
      <c r="P9" s="14">
        <v>0</v>
      </c>
      <c r="Q9" s="14">
        <v>0</v>
      </c>
      <c r="R9" s="16">
        <v>0</v>
      </c>
      <c r="S9" s="14">
        <v>0</v>
      </c>
      <c r="T9" s="14">
        <v>0</v>
      </c>
      <c r="U9" s="14">
        <v>0</v>
      </c>
      <c r="V9" s="14">
        <v>0</v>
      </c>
      <c r="W9" s="14">
        <v>0</v>
      </c>
      <c r="X9" s="14">
        <v>0</v>
      </c>
      <c r="Y9" s="16">
        <v>0</v>
      </c>
      <c r="Z9" s="16">
        <v>0</v>
      </c>
      <c r="AA9" s="14">
        <v>0</v>
      </c>
      <c r="AB9" s="14">
        <v>0</v>
      </c>
      <c r="AC9" s="16">
        <v>0</v>
      </c>
    </row>
    <row r="10" spans="1:29" s="31" customFormat="1">
      <c r="A10" s="17" t="s">
        <v>43</v>
      </c>
      <c r="B10" s="15">
        <v>58.193196999999998</v>
      </c>
      <c r="C10" s="15">
        <v>-95.410970000000006</v>
      </c>
      <c r="D10" s="17" t="s">
        <v>35</v>
      </c>
      <c r="E10" s="17"/>
      <c r="F10" s="17">
        <v>40</v>
      </c>
      <c r="G10" s="16">
        <v>55</v>
      </c>
      <c r="H10" s="16">
        <v>0</v>
      </c>
      <c r="I10" s="16">
        <v>0</v>
      </c>
      <c r="J10" s="16">
        <v>0</v>
      </c>
      <c r="K10" s="16">
        <v>0</v>
      </c>
      <c r="L10" s="16">
        <v>0</v>
      </c>
      <c r="M10" s="16">
        <v>0</v>
      </c>
      <c r="N10" s="16">
        <v>0</v>
      </c>
      <c r="O10" s="16">
        <v>0</v>
      </c>
      <c r="P10" s="16">
        <v>8</v>
      </c>
      <c r="Q10" s="16">
        <v>1</v>
      </c>
      <c r="R10" s="16">
        <v>0</v>
      </c>
      <c r="S10" s="16">
        <v>1</v>
      </c>
      <c r="T10" s="16">
        <v>0</v>
      </c>
      <c r="U10" s="16">
        <v>0</v>
      </c>
      <c r="V10" s="16">
        <v>0</v>
      </c>
      <c r="W10" s="16">
        <v>0</v>
      </c>
      <c r="X10" s="16">
        <v>0</v>
      </c>
      <c r="Y10" s="16">
        <v>0</v>
      </c>
      <c r="Z10" s="16">
        <v>0</v>
      </c>
      <c r="AA10" s="16">
        <v>0</v>
      </c>
      <c r="AB10" s="16">
        <v>0</v>
      </c>
      <c r="AC10" s="16">
        <v>105</v>
      </c>
    </row>
    <row r="11" spans="1:29" s="31" customFormat="1">
      <c r="A11" s="14" t="s">
        <v>44</v>
      </c>
      <c r="B11" s="15">
        <v>58.035065000000003</v>
      </c>
      <c r="C11" s="15">
        <v>-95.231831</v>
      </c>
      <c r="D11" s="14" t="s">
        <v>35</v>
      </c>
      <c r="E11" s="14"/>
      <c r="F11" s="14">
        <v>27</v>
      </c>
      <c r="G11" s="16">
        <v>3</v>
      </c>
      <c r="H11" s="16">
        <v>0</v>
      </c>
      <c r="I11" s="16">
        <v>0</v>
      </c>
      <c r="J11" s="16">
        <v>0</v>
      </c>
      <c r="K11" s="16">
        <v>0</v>
      </c>
      <c r="L11" s="16">
        <v>0</v>
      </c>
      <c r="M11" s="16">
        <v>0</v>
      </c>
      <c r="N11" s="16">
        <v>0</v>
      </c>
      <c r="O11" s="16">
        <v>0</v>
      </c>
      <c r="P11" s="16">
        <v>0</v>
      </c>
      <c r="Q11" s="16">
        <v>6</v>
      </c>
      <c r="R11" s="16">
        <v>0</v>
      </c>
      <c r="S11" s="16">
        <v>0</v>
      </c>
      <c r="T11" s="16">
        <v>0</v>
      </c>
      <c r="U11" s="16">
        <v>0</v>
      </c>
      <c r="V11" s="16">
        <v>0</v>
      </c>
      <c r="W11" s="16">
        <v>0</v>
      </c>
      <c r="X11" s="16">
        <v>0</v>
      </c>
      <c r="Y11" s="16">
        <v>0</v>
      </c>
      <c r="Z11" s="16">
        <v>0</v>
      </c>
      <c r="AA11" s="16">
        <v>0</v>
      </c>
      <c r="AB11" s="16">
        <v>0</v>
      </c>
      <c r="AC11" s="16">
        <v>36</v>
      </c>
    </row>
    <row r="12" spans="1:29" s="31" customFormat="1">
      <c r="A12" s="14" t="s">
        <v>45</v>
      </c>
      <c r="B12" s="15">
        <v>58.125968999999998</v>
      </c>
      <c r="C12" s="15">
        <v>-98.022385</v>
      </c>
      <c r="D12" s="14" t="s">
        <v>35</v>
      </c>
      <c r="E12" s="14"/>
      <c r="F12" s="14">
        <v>78</v>
      </c>
      <c r="G12" s="16">
        <v>0</v>
      </c>
      <c r="H12" s="16">
        <v>0</v>
      </c>
      <c r="I12" s="16">
        <v>0</v>
      </c>
      <c r="J12" s="16">
        <v>0</v>
      </c>
      <c r="K12" s="16">
        <v>0</v>
      </c>
      <c r="L12" s="16">
        <v>0</v>
      </c>
      <c r="M12" s="16">
        <v>0</v>
      </c>
      <c r="N12" s="16">
        <v>0</v>
      </c>
      <c r="O12" s="16">
        <v>0</v>
      </c>
      <c r="P12" s="16">
        <v>0</v>
      </c>
      <c r="Q12" s="16">
        <v>0</v>
      </c>
      <c r="R12" s="16">
        <v>0</v>
      </c>
      <c r="S12" s="16">
        <v>5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16">
        <v>0</v>
      </c>
      <c r="AA12" s="16">
        <v>0</v>
      </c>
      <c r="AB12" s="16">
        <v>0</v>
      </c>
      <c r="AC12" s="16">
        <v>83</v>
      </c>
    </row>
    <row r="13" spans="1:29" s="31" customFormat="1">
      <c r="A13" s="18" t="s">
        <v>46</v>
      </c>
      <c r="B13" s="15">
        <v>58.530386</v>
      </c>
      <c r="C13" s="15">
        <v>-96.237644000000003</v>
      </c>
      <c r="D13" s="18" t="s">
        <v>35</v>
      </c>
      <c r="E13" s="18"/>
      <c r="F13" s="18">
        <v>0</v>
      </c>
      <c r="G13" s="18">
        <v>0</v>
      </c>
      <c r="H13" s="18">
        <v>0</v>
      </c>
      <c r="I13" s="18">
        <v>0</v>
      </c>
      <c r="J13" s="16">
        <v>0</v>
      </c>
      <c r="K13" s="18">
        <v>0</v>
      </c>
      <c r="L13" s="18">
        <v>0</v>
      </c>
      <c r="M13" s="18">
        <v>0</v>
      </c>
      <c r="N13" s="18">
        <v>0</v>
      </c>
      <c r="O13" s="18">
        <v>0</v>
      </c>
      <c r="P13" s="18">
        <v>0</v>
      </c>
      <c r="Q13" s="18">
        <v>0</v>
      </c>
      <c r="R13" s="16">
        <v>0</v>
      </c>
      <c r="S13" s="18">
        <v>0</v>
      </c>
      <c r="T13" s="18">
        <v>0</v>
      </c>
      <c r="U13" s="18">
        <v>0</v>
      </c>
      <c r="V13" s="18">
        <v>0</v>
      </c>
      <c r="W13" s="18">
        <v>0</v>
      </c>
      <c r="X13" s="18">
        <v>0</v>
      </c>
      <c r="Y13" s="16">
        <v>0</v>
      </c>
      <c r="Z13" s="16">
        <v>0</v>
      </c>
      <c r="AA13" s="18">
        <v>0</v>
      </c>
      <c r="AB13" s="18">
        <v>0</v>
      </c>
      <c r="AC13" s="16">
        <v>0</v>
      </c>
    </row>
    <row r="14" spans="1:29" s="31" customFormat="1">
      <c r="A14" s="18" t="s">
        <v>47</v>
      </c>
      <c r="B14" s="15">
        <v>57.974035000000001</v>
      </c>
      <c r="C14" s="15">
        <v>-95.028993</v>
      </c>
      <c r="D14" s="18" t="s">
        <v>35</v>
      </c>
      <c r="E14" s="18"/>
      <c r="F14" s="18">
        <v>18</v>
      </c>
      <c r="G14" s="16">
        <v>23</v>
      </c>
      <c r="H14" s="16">
        <v>0</v>
      </c>
      <c r="I14" s="16">
        <v>0</v>
      </c>
      <c r="J14" s="16">
        <v>0</v>
      </c>
      <c r="K14" s="16">
        <v>0</v>
      </c>
      <c r="L14" s="16">
        <v>0</v>
      </c>
      <c r="M14" s="16">
        <v>0</v>
      </c>
      <c r="N14" s="16">
        <v>0</v>
      </c>
      <c r="O14" s="16">
        <v>0</v>
      </c>
      <c r="P14" s="16">
        <v>0</v>
      </c>
      <c r="Q14" s="16">
        <v>2</v>
      </c>
      <c r="R14" s="16">
        <v>0</v>
      </c>
      <c r="S14" s="16">
        <v>0</v>
      </c>
      <c r="T14" s="16">
        <v>0</v>
      </c>
      <c r="U14" s="16">
        <v>0</v>
      </c>
      <c r="V14" s="16">
        <v>0</v>
      </c>
      <c r="W14" s="16">
        <v>0</v>
      </c>
      <c r="X14" s="16">
        <v>0</v>
      </c>
      <c r="Y14" s="16">
        <v>0</v>
      </c>
      <c r="Z14" s="16">
        <v>0</v>
      </c>
      <c r="AA14" s="16">
        <v>0</v>
      </c>
      <c r="AB14" s="16">
        <v>0</v>
      </c>
      <c r="AC14" s="16">
        <v>43</v>
      </c>
    </row>
    <row r="15" spans="1:29" s="31" customFormat="1">
      <c r="A15" s="18" t="s">
        <v>48</v>
      </c>
      <c r="B15" s="15">
        <v>58.211981999999999</v>
      </c>
      <c r="C15" s="15">
        <v>-95.713319999999996</v>
      </c>
      <c r="D15" s="18" t="s">
        <v>49</v>
      </c>
      <c r="E15" s="18"/>
      <c r="F15" s="18">
        <v>39</v>
      </c>
      <c r="G15" s="16">
        <v>23</v>
      </c>
      <c r="H15" s="16">
        <v>0</v>
      </c>
      <c r="I15" s="16">
        <v>0</v>
      </c>
      <c r="J15" s="16">
        <v>0</v>
      </c>
      <c r="K15" s="16">
        <v>0</v>
      </c>
      <c r="L15" s="16">
        <v>0</v>
      </c>
      <c r="M15" s="16">
        <v>0</v>
      </c>
      <c r="N15" s="16">
        <v>0</v>
      </c>
      <c r="O15" s="16">
        <v>0</v>
      </c>
      <c r="P15" s="16">
        <v>0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  <c r="V15" s="16">
        <v>0</v>
      </c>
      <c r="W15" s="16">
        <v>2</v>
      </c>
      <c r="X15" s="16">
        <v>0</v>
      </c>
      <c r="Y15" s="16">
        <v>0</v>
      </c>
      <c r="Z15" s="16">
        <v>0</v>
      </c>
      <c r="AA15" s="16">
        <v>0</v>
      </c>
      <c r="AB15" s="16">
        <v>0</v>
      </c>
      <c r="AC15" s="16">
        <v>64</v>
      </c>
    </row>
    <row r="16" spans="1:29" s="31" customFormat="1">
      <c r="A16" s="18" t="s">
        <v>50</v>
      </c>
      <c r="B16" s="15">
        <v>58.062671999999999</v>
      </c>
      <c r="C16" s="15">
        <v>-95.102185000000006</v>
      </c>
      <c r="D16" s="14" t="s">
        <v>35</v>
      </c>
      <c r="E16" s="18"/>
      <c r="F16" s="18">
        <v>48</v>
      </c>
      <c r="G16" s="16">
        <v>25</v>
      </c>
      <c r="H16" s="16">
        <v>0</v>
      </c>
      <c r="I16" s="16">
        <v>0</v>
      </c>
      <c r="J16" s="16">
        <v>0</v>
      </c>
      <c r="K16" s="16">
        <v>0</v>
      </c>
      <c r="L16" s="16">
        <v>0</v>
      </c>
      <c r="M16" s="16">
        <v>0</v>
      </c>
      <c r="N16" s="16">
        <v>0</v>
      </c>
      <c r="O16" s="16">
        <v>0</v>
      </c>
      <c r="P16" s="16">
        <v>0</v>
      </c>
      <c r="Q16" s="16">
        <v>3</v>
      </c>
      <c r="R16" s="16">
        <v>0</v>
      </c>
      <c r="S16" s="16">
        <v>5</v>
      </c>
      <c r="T16" s="16">
        <v>0</v>
      </c>
      <c r="U16" s="16">
        <v>0</v>
      </c>
      <c r="V16" s="16">
        <v>0</v>
      </c>
      <c r="W16" s="16">
        <v>1</v>
      </c>
      <c r="X16" s="16">
        <v>0</v>
      </c>
      <c r="Y16" s="16">
        <v>0</v>
      </c>
      <c r="Z16" s="16">
        <v>0</v>
      </c>
      <c r="AA16" s="16">
        <v>0</v>
      </c>
      <c r="AB16" s="16">
        <v>0</v>
      </c>
      <c r="AC16" s="16">
        <v>82</v>
      </c>
    </row>
    <row r="17" spans="1:31" s="33" customFormat="1">
      <c r="A17" s="18" t="s">
        <v>51</v>
      </c>
      <c r="B17" s="15">
        <v>58.226560999999997</v>
      </c>
      <c r="C17" s="15">
        <v>-95.807012</v>
      </c>
      <c r="D17" s="14" t="s">
        <v>35</v>
      </c>
      <c r="E17" s="18"/>
      <c r="F17" s="18">
        <v>28</v>
      </c>
      <c r="G17" s="16">
        <v>24</v>
      </c>
      <c r="H17" s="16">
        <v>0</v>
      </c>
      <c r="I17" s="16">
        <v>0</v>
      </c>
      <c r="J17" s="16">
        <v>0</v>
      </c>
      <c r="K17" s="16">
        <v>0</v>
      </c>
      <c r="L17" s="16">
        <v>0</v>
      </c>
      <c r="M17" s="16">
        <v>0</v>
      </c>
      <c r="N17" s="16">
        <v>0</v>
      </c>
      <c r="O17" s="16">
        <v>0</v>
      </c>
      <c r="P17" s="16">
        <v>0</v>
      </c>
      <c r="Q17" s="16">
        <v>2</v>
      </c>
      <c r="R17" s="16">
        <v>0</v>
      </c>
      <c r="S17" s="16">
        <v>0</v>
      </c>
      <c r="T17" s="16">
        <v>2</v>
      </c>
      <c r="U17" s="16">
        <v>0</v>
      </c>
      <c r="V17" s="16">
        <v>0</v>
      </c>
      <c r="W17" s="16">
        <v>0</v>
      </c>
      <c r="X17" s="16">
        <v>0</v>
      </c>
      <c r="Y17" s="16">
        <v>0</v>
      </c>
      <c r="Z17" s="16">
        <v>0</v>
      </c>
      <c r="AA17" s="16">
        <v>0</v>
      </c>
      <c r="AB17" s="16">
        <v>0</v>
      </c>
      <c r="AC17" s="16">
        <v>56</v>
      </c>
      <c r="AD17" s="31"/>
      <c r="AE17" s="31"/>
    </row>
    <row r="18" spans="1:31" s="33" customFormat="1">
      <c r="A18" s="18" t="s">
        <v>52</v>
      </c>
      <c r="B18" s="15">
        <v>58.44811</v>
      </c>
      <c r="C18" s="15">
        <v>-96.719149999999999</v>
      </c>
      <c r="D18" s="14" t="s">
        <v>35</v>
      </c>
      <c r="E18" s="18"/>
      <c r="F18" s="18">
        <v>0</v>
      </c>
      <c r="G18" s="18">
        <v>0</v>
      </c>
      <c r="H18" s="18">
        <v>0</v>
      </c>
      <c r="I18" s="18">
        <v>0</v>
      </c>
      <c r="J18" s="16">
        <v>0</v>
      </c>
      <c r="K18" s="18">
        <v>0</v>
      </c>
      <c r="L18" s="18">
        <v>0</v>
      </c>
      <c r="M18" s="18">
        <v>0</v>
      </c>
      <c r="N18" s="18">
        <v>0</v>
      </c>
      <c r="O18" s="18">
        <v>0</v>
      </c>
      <c r="P18" s="18">
        <v>0</v>
      </c>
      <c r="Q18" s="18">
        <v>0</v>
      </c>
      <c r="R18" s="16">
        <v>0</v>
      </c>
      <c r="S18" s="18">
        <v>0</v>
      </c>
      <c r="T18" s="18">
        <v>0</v>
      </c>
      <c r="U18" s="18">
        <v>0</v>
      </c>
      <c r="V18" s="18">
        <v>0</v>
      </c>
      <c r="W18" s="18">
        <v>0</v>
      </c>
      <c r="X18" s="18">
        <v>0</v>
      </c>
      <c r="Y18" s="16">
        <v>0</v>
      </c>
      <c r="Z18" s="16">
        <v>0</v>
      </c>
      <c r="AA18" s="18">
        <v>0</v>
      </c>
      <c r="AB18" s="18">
        <v>0</v>
      </c>
      <c r="AC18" s="16">
        <v>0</v>
      </c>
      <c r="AD18" s="31"/>
      <c r="AE18" s="31"/>
    </row>
    <row r="19" spans="1:31" s="33" customFormat="1">
      <c r="A19" s="18" t="s">
        <v>53</v>
      </c>
      <c r="B19" s="15">
        <v>58.205579</v>
      </c>
      <c r="C19" s="15">
        <v>-96.075357999999994</v>
      </c>
      <c r="D19" s="14" t="s">
        <v>35</v>
      </c>
      <c r="E19" s="18"/>
      <c r="F19" s="18">
        <v>29</v>
      </c>
      <c r="G19" s="16">
        <v>7</v>
      </c>
      <c r="H19" s="16">
        <v>0</v>
      </c>
      <c r="I19" s="16">
        <v>0</v>
      </c>
      <c r="J19" s="16">
        <v>0</v>
      </c>
      <c r="K19" s="16">
        <v>0</v>
      </c>
      <c r="L19" s="16">
        <v>0</v>
      </c>
      <c r="M19" s="16">
        <v>0</v>
      </c>
      <c r="N19" s="16">
        <v>0</v>
      </c>
      <c r="O19" s="16">
        <v>0</v>
      </c>
      <c r="P19" s="16">
        <v>3</v>
      </c>
      <c r="Q19" s="16">
        <v>4</v>
      </c>
      <c r="R19" s="16">
        <v>0</v>
      </c>
      <c r="S19" s="16">
        <v>5</v>
      </c>
      <c r="T19" s="16">
        <v>0</v>
      </c>
      <c r="U19" s="16">
        <v>0</v>
      </c>
      <c r="V19" s="16">
        <v>0</v>
      </c>
      <c r="W19" s="16">
        <v>2</v>
      </c>
      <c r="X19" s="16">
        <v>0</v>
      </c>
      <c r="Y19" s="16">
        <v>0</v>
      </c>
      <c r="Z19" s="16">
        <v>0</v>
      </c>
      <c r="AA19" s="16">
        <v>0</v>
      </c>
      <c r="AB19" s="16">
        <v>0</v>
      </c>
      <c r="AC19" s="16">
        <v>50</v>
      </c>
      <c r="AD19" s="31"/>
      <c r="AE19" s="31"/>
    </row>
    <row r="20" spans="1:31" s="33" customFormat="1">
      <c r="A20" s="18" t="s">
        <v>54</v>
      </c>
      <c r="B20" s="15">
        <v>58.210451999999997</v>
      </c>
      <c r="C20" s="15">
        <v>-95.875967000000003</v>
      </c>
      <c r="D20" s="14" t="s">
        <v>35</v>
      </c>
      <c r="E20" s="18"/>
      <c r="F20" s="18">
        <v>27</v>
      </c>
      <c r="G20" s="16">
        <v>3</v>
      </c>
      <c r="H20" s="16">
        <v>0</v>
      </c>
      <c r="I20" s="16">
        <v>0</v>
      </c>
      <c r="J20" s="16">
        <v>0</v>
      </c>
      <c r="K20" s="16">
        <v>2</v>
      </c>
      <c r="L20" s="16">
        <v>0</v>
      </c>
      <c r="M20" s="16">
        <v>0</v>
      </c>
      <c r="N20" s="16">
        <v>0</v>
      </c>
      <c r="O20" s="16">
        <v>0</v>
      </c>
      <c r="P20" s="16">
        <v>0</v>
      </c>
      <c r="Q20" s="16">
        <v>4</v>
      </c>
      <c r="R20" s="16">
        <v>0</v>
      </c>
      <c r="S20" s="16">
        <v>2</v>
      </c>
      <c r="T20" s="16">
        <v>0</v>
      </c>
      <c r="U20" s="16">
        <v>0</v>
      </c>
      <c r="V20" s="16">
        <v>0</v>
      </c>
      <c r="W20" s="16">
        <v>0</v>
      </c>
      <c r="X20" s="16">
        <v>0</v>
      </c>
      <c r="Y20" s="16">
        <v>0</v>
      </c>
      <c r="Z20" s="16">
        <v>0</v>
      </c>
      <c r="AA20" s="16">
        <v>0</v>
      </c>
      <c r="AB20" s="16">
        <v>0</v>
      </c>
      <c r="AC20" s="16">
        <v>38</v>
      </c>
      <c r="AD20" s="31"/>
      <c r="AE20" s="31"/>
    </row>
    <row r="21" spans="1:31" s="33" customFormat="1">
      <c r="A21" s="18" t="s">
        <v>55</v>
      </c>
      <c r="B21" s="15">
        <v>58.383370999999997</v>
      </c>
      <c r="C21" s="15">
        <v>-95.547318000000004</v>
      </c>
      <c r="D21" s="18" t="s">
        <v>56</v>
      </c>
      <c r="E21" s="18"/>
      <c r="F21" s="18">
        <v>5</v>
      </c>
      <c r="G21" s="16">
        <v>0</v>
      </c>
      <c r="H21" s="16">
        <v>0</v>
      </c>
      <c r="I21" s="16">
        <v>0</v>
      </c>
      <c r="J21" s="16">
        <v>0</v>
      </c>
      <c r="K21" s="16">
        <v>0</v>
      </c>
      <c r="L21" s="16">
        <v>0</v>
      </c>
      <c r="M21" s="16">
        <v>0</v>
      </c>
      <c r="N21" s="16">
        <v>0</v>
      </c>
      <c r="O21" s="16">
        <v>0</v>
      </c>
      <c r="P21" s="16">
        <v>0</v>
      </c>
      <c r="Q21" s="16">
        <v>0</v>
      </c>
      <c r="R21" s="16">
        <v>0</v>
      </c>
      <c r="S21" s="16">
        <v>0</v>
      </c>
      <c r="T21" s="16">
        <v>0</v>
      </c>
      <c r="U21" s="16">
        <v>0</v>
      </c>
      <c r="V21" s="16">
        <v>0</v>
      </c>
      <c r="W21" s="16">
        <v>0</v>
      </c>
      <c r="X21" s="16">
        <v>0</v>
      </c>
      <c r="Y21" s="16">
        <v>0</v>
      </c>
      <c r="Z21" s="16">
        <v>0</v>
      </c>
      <c r="AA21" s="16">
        <v>0</v>
      </c>
      <c r="AB21" s="16">
        <v>0</v>
      </c>
      <c r="AC21" s="16">
        <v>5</v>
      </c>
      <c r="AD21" s="31"/>
      <c r="AE21" s="31"/>
    </row>
    <row r="22" spans="1:31" s="33" customFormat="1">
      <c r="A22" s="18" t="s">
        <v>57</v>
      </c>
      <c r="B22" s="15">
        <v>58.306747000000001</v>
      </c>
      <c r="C22" s="15">
        <v>-95.781429000000003</v>
      </c>
      <c r="D22" s="18" t="s">
        <v>35</v>
      </c>
      <c r="E22" s="18"/>
      <c r="F22" s="18">
        <v>22</v>
      </c>
      <c r="G22" s="16">
        <v>8</v>
      </c>
      <c r="H22" s="16">
        <v>0</v>
      </c>
      <c r="I22" s="16">
        <v>0</v>
      </c>
      <c r="J22" s="16">
        <v>0</v>
      </c>
      <c r="K22" s="16">
        <v>0</v>
      </c>
      <c r="L22" s="16">
        <v>0</v>
      </c>
      <c r="M22" s="16">
        <v>0</v>
      </c>
      <c r="N22" s="16">
        <v>0</v>
      </c>
      <c r="O22" s="16">
        <v>0</v>
      </c>
      <c r="P22" s="16">
        <v>0</v>
      </c>
      <c r="Q22" s="16">
        <v>0</v>
      </c>
      <c r="R22" s="16">
        <v>0</v>
      </c>
      <c r="S22" s="16">
        <v>1</v>
      </c>
      <c r="T22" s="16">
        <v>0</v>
      </c>
      <c r="U22" s="16">
        <v>0</v>
      </c>
      <c r="V22" s="16">
        <v>0</v>
      </c>
      <c r="W22" s="16">
        <v>0</v>
      </c>
      <c r="X22" s="16">
        <v>0</v>
      </c>
      <c r="Y22" s="16">
        <v>0</v>
      </c>
      <c r="Z22" s="16">
        <v>0</v>
      </c>
      <c r="AA22" s="16">
        <v>0</v>
      </c>
      <c r="AB22" s="16">
        <v>0</v>
      </c>
      <c r="AC22" s="16">
        <v>31</v>
      </c>
      <c r="AD22" s="31"/>
      <c r="AE22" s="31"/>
    </row>
    <row r="23" spans="1:31" s="33" customFormat="1">
      <c r="A23" s="18" t="s">
        <v>58</v>
      </c>
      <c r="B23" s="15">
        <v>58.721305999999998</v>
      </c>
      <c r="C23" s="15">
        <v>-95.036134000000004</v>
      </c>
      <c r="D23" s="18" t="s">
        <v>35</v>
      </c>
      <c r="E23" s="18"/>
      <c r="F23" s="18">
        <v>95</v>
      </c>
      <c r="G23" s="16">
        <v>7</v>
      </c>
      <c r="H23" s="16">
        <v>0</v>
      </c>
      <c r="I23" s="16">
        <v>0</v>
      </c>
      <c r="J23" s="16">
        <v>0</v>
      </c>
      <c r="K23" s="16">
        <v>0</v>
      </c>
      <c r="L23" s="16">
        <v>0</v>
      </c>
      <c r="M23" s="16">
        <v>0</v>
      </c>
      <c r="N23" s="16">
        <v>0</v>
      </c>
      <c r="O23" s="16">
        <v>0</v>
      </c>
      <c r="P23" s="16">
        <v>0</v>
      </c>
      <c r="Q23" s="16">
        <v>2</v>
      </c>
      <c r="R23" s="16">
        <v>0</v>
      </c>
      <c r="S23" s="16">
        <v>3</v>
      </c>
      <c r="T23" s="16">
        <v>0</v>
      </c>
      <c r="U23" s="16">
        <v>0</v>
      </c>
      <c r="V23" s="16">
        <v>0</v>
      </c>
      <c r="W23" s="16">
        <v>0</v>
      </c>
      <c r="X23" s="16">
        <v>0</v>
      </c>
      <c r="Y23" s="16">
        <v>0</v>
      </c>
      <c r="Z23" s="16">
        <v>0</v>
      </c>
      <c r="AA23" s="16">
        <v>0</v>
      </c>
      <c r="AB23" s="16">
        <v>0</v>
      </c>
      <c r="AC23" s="16">
        <v>107</v>
      </c>
      <c r="AD23" s="31"/>
      <c r="AE23" s="31"/>
    </row>
    <row r="24" spans="1:31" s="33" customFormat="1">
      <c r="A24" s="18" t="s">
        <v>59</v>
      </c>
      <c r="B24" s="15">
        <v>58.660746000000003</v>
      </c>
      <c r="C24" s="15">
        <v>-94.992168000000007</v>
      </c>
      <c r="D24" s="18" t="s">
        <v>60</v>
      </c>
      <c r="E24" s="18"/>
      <c r="F24" s="18">
        <v>8</v>
      </c>
      <c r="G24" s="16">
        <v>103</v>
      </c>
      <c r="H24" s="16">
        <v>0</v>
      </c>
      <c r="I24" s="16">
        <v>0</v>
      </c>
      <c r="J24" s="16">
        <v>0</v>
      </c>
      <c r="K24" s="16">
        <v>0</v>
      </c>
      <c r="L24" s="16">
        <v>0</v>
      </c>
      <c r="M24" s="16">
        <v>0</v>
      </c>
      <c r="N24" s="16">
        <v>0</v>
      </c>
      <c r="O24" s="16">
        <v>0</v>
      </c>
      <c r="P24" s="16">
        <v>0</v>
      </c>
      <c r="Q24" s="16">
        <v>0</v>
      </c>
      <c r="R24" s="16">
        <v>0</v>
      </c>
      <c r="S24" s="16">
        <v>6</v>
      </c>
      <c r="T24" s="16">
        <v>0</v>
      </c>
      <c r="U24" s="16">
        <v>0</v>
      </c>
      <c r="V24" s="16">
        <v>0</v>
      </c>
      <c r="W24" s="16">
        <v>0</v>
      </c>
      <c r="X24" s="16">
        <v>0</v>
      </c>
      <c r="Y24" s="16">
        <v>0</v>
      </c>
      <c r="Z24" s="16">
        <v>0</v>
      </c>
      <c r="AA24" s="16">
        <v>0</v>
      </c>
      <c r="AB24" s="16">
        <v>0</v>
      </c>
      <c r="AC24" s="16">
        <v>117</v>
      </c>
      <c r="AD24" s="31"/>
      <c r="AE24" s="31"/>
    </row>
    <row r="25" spans="1:31" s="33" customFormat="1">
      <c r="A25" s="18" t="s">
        <v>61</v>
      </c>
      <c r="B25" s="15">
        <v>58.287340999999998</v>
      </c>
      <c r="C25" s="15">
        <v>-95.976704999999995</v>
      </c>
      <c r="D25" s="18" t="s">
        <v>35</v>
      </c>
      <c r="E25" s="18"/>
      <c r="F25" s="18">
        <v>27</v>
      </c>
      <c r="G25" s="16">
        <v>9</v>
      </c>
      <c r="H25" s="16">
        <v>0</v>
      </c>
      <c r="I25" s="16">
        <v>0</v>
      </c>
      <c r="J25" s="16">
        <v>0</v>
      </c>
      <c r="K25" s="16">
        <v>0</v>
      </c>
      <c r="L25" s="16">
        <v>0</v>
      </c>
      <c r="M25" s="16">
        <v>0</v>
      </c>
      <c r="N25" s="16">
        <v>0</v>
      </c>
      <c r="O25" s="16">
        <v>0</v>
      </c>
      <c r="P25" s="16">
        <v>0</v>
      </c>
      <c r="Q25" s="16">
        <v>0</v>
      </c>
      <c r="R25" s="16">
        <v>0</v>
      </c>
      <c r="S25" s="16">
        <v>3</v>
      </c>
      <c r="T25" s="16">
        <v>0</v>
      </c>
      <c r="U25" s="16">
        <v>0</v>
      </c>
      <c r="V25" s="16">
        <v>0</v>
      </c>
      <c r="W25" s="16">
        <v>1</v>
      </c>
      <c r="X25" s="16">
        <v>0</v>
      </c>
      <c r="Y25" s="16">
        <v>0</v>
      </c>
      <c r="Z25" s="16">
        <v>0</v>
      </c>
      <c r="AA25" s="16">
        <v>0</v>
      </c>
      <c r="AB25" s="16">
        <v>0</v>
      </c>
      <c r="AC25" s="16">
        <v>40</v>
      </c>
      <c r="AD25" s="31"/>
      <c r="AE25" s="31"/>
    </row>
    <row r="26" spans="1:31" s="33" customFormat="1">
      <c r="A26" s="18" t="s">
        <v>62</v>
      </c>
      <c r="B26" s="15">
        <v>58.117140999999997</v>
      </c>
      <c r="C26" s="15">
        <v>-95.824072000000001</v>
      </c>
      <c r="D26" s="18" t="s">
        <v>35</v>
      </c>
      <c r="E26" s="18"/>
      <c r="F26" s="18">
        <v>35</v>
      </c>
      <c r="G26" s="16">
        <v>8</v>
      </c>
      <c r="H26" s="16">
        <v>0</v>
      </c>
      <c r="I26" s="16">
        <v>0</v>
      </c>
      <c r="J26" s="16">
        <v>0</v>
      </c>
      <c r="K26" s="16">
        <v>0</v>
      </c>
      <c r="L26" s="16">
        <v>0</v>
      </c>
      <c r="M26" s="16">
        <v>0</v>
      </c>
      <c r="N26" s="16">
        <v>0</v>
      </c>
      <c r="O26" s="16">
        <v>0</v>
      </c>
      <c r="P26" s="16">
        <v>1</v>
      </c>
      <c r="Q26" s="16">
        <v>1</v>
      </c>
      <c r="R26" s="16">
        <v>0</v>
      </c>
      <c r="S26" s="16">
        <v>0</v>
      </c>
      <c r="T26" s="16">
        <v>0</v>
      </c>
      <c r="U26" s="16">
        <v>0</v>
      </c>
      <c r="V26" s="16">
        <v>0</v>
      </c>
      <c r="W26" s="16">
        <v>0</v>
      </c>
      <c r="X26" s="16">
        <v>0</v>
      </c>
      <c r="Y26" s="16">
        <v>0</v>
      </c>
      <c r="Z26" s="16">
        <v>0</v>
      </c>
      <c r="AA26" s="16">
        <v>0</v>
      </c>
      <c r="AB26" s="16">
        <v>0</v>
      </c>
      <c r="AC26" s="16">
        <v>45</v>
      </c>
      <c r="AD26" s="31"/>
      <c r="AE26" s="31"/>
    </row>
    <row r="27" spans="1:31" s="33" customFormat="1">
      <c r="A27" s="18" t="s">
        <v>63</v>
      </c>
      <c r="B27" s="15">
        <v>58.129154999999997</v>
      </c>
      <c r="C27" s="15">
        <v>-98.047538000000003</v>
      </c>
      <c r="D27" s="18" t="s">
        <v>35</v>
      </c>
      <c r="E27" s="18"/>
      <c r="F27" s="18">
        <v>117</v>
      </c>
      <c r="G27" s="16">
        <v>16</v>
      </c>
      <c r="H27" s="16">
        <v>0</v>
      </c>
      <c r="I27" s="16">
        <v>0</v>
      </c>
      <c r="J27" s="16">
        <v>0</v>
      </c>
      <c r="K27" s="16">
        <v>0</v>
      </c>
      <c r="L27" s="16">
        <v>0</v>
      </c>
      <c r="M27" s="16">
        <v>0</v>
      </c>
      <c r="N27" s="16">
        <v>0</v>
      </c>
      <c r="O27" s="16">
        <v>0</v>
      </c>
      <c r="P27" s="16">
        <v>0</v>
      </c>
      <c r="Q27" s="16">
        <v>2</v>
      </c>
      <c r="R27" s="16">
        <v>0</v>
      </c>
      <c r="S27" s="16">
        <v>0</v>
      </c>
      <c r="T27" s="16">
        <v>0</v>
      </c>
      <c r="U27" s="16">
        <v>0</v>
      </c>
      <c r="V27" s="16">
        <v>0</v>
      </c>
      <c r="W27" s="16">
        <v>0</v>
      </c>
      <c r="X27" s="16">
        <v>0</v>
      </c>
      <c r="Y27" s="16">
        <v>0</v>
      </c>
      <c r="Z27" s="16">
        <v>0</v>
      </c>
      <c r="AA27" s="16">
        <v>0</v>
      </c>
      <c r="AB27" s="16">
        <v>0</v>
      </c>
      <c r="AC27" s="16">
        <v>135</v>
      </c>
      <c r="AD27" s="31"/>
      <c r="AE27" s="31"/>
    </row>
    <row r="28" spans="1:31" s="33" customFormat="1">
      <c r="A28" s="18" t="s">
        <v>64</v>
      </c>
      <c r="B28" s="15">
        <v>58.414351000000003</v>
      </c>
      <c r="C28" s="15">
        <v>-96.564633999999998</v>
      </c>
      <c r="D28" s="18" t="s">
        <v>65</v>
      </c>
      <c r="E28" s="18"/>
      <c r="F28" s="18">
        <v>13</v>
      </c>
      <c r="G28" s="16">
        <v>0</v>
      </c>
      <c r="H28" s="16">
        <v>0</v>
      </c>
      <c r="I28" s="16">
        <v>0</v>
      </c>
      <c r="J28" s="16">
        <v>0</v>
      </c>
      <c r="K28" s="16">
        <v>0</v>
      </c>
      <c r="L28" s="16">
        <v>0</v>
      </c>
      <c r="M28" s="16">
        <v>0</v>
      </c>
      <c r="N28" s="16">
        <v>0</v>
      </c>
      <c r="O28" s="16">
        <v>0</v>
      </c>
      <c r="P28" s="16">
        <v>0</v>
      </c>
      <c r="Q28" s="16">
        <v>0</v>
      </c>
      <c r="R28" s="16">
        <v>0</v>
      </c>
      <c r="S28" s="16">
        <v>0</v>
      </c>
      <c r="T28" s="16">
        <v>0</v>
      </c>
      <c r="U28" s="16">
        <v>0</v>
      </c>
      <c r="V28" s="16">
        <v>0</v>
      </c>
      <c r="W28" s="16">
        <v>0</v>
      </c>
      <c r="X28" s="16">
        <v>0</v>
      </c>
      <c r="Y28" s="16">
        <v>0</v>
      </c>
      <c r="Z28" s="16">
        <v>0</v>
      </c>
      <c r="AA28" s="16">
        <v>0</v>
      </c>
      <c r="AB28" s="16">
        <v>0</v>
      </c>
      <c r="AC28" s="16">
        <v>13</v>
      </c>
      <c r="AD28" s="31"/>
      <c r="AE28" s="31"/>
    </row>
    <row r="29" spans="1:31" s="33" customFormat="1">
      <c r="A29" s="18" t="s">
        <v>66</v>
      </c>
      <c r="B29" s="15">
        <v>58.218688999999998</v>
      </c>
      <c r="C29" s="15">
        <v>-96.578945000000004</v>
      </c>
      <c r="D29" s="18" t="s">
        <v>35</v>
      </c>
      <c r="E29" s="18"/>
      <c r="F29" s="18">
        <v>36</v>
      </c>
      <c r="G29" s="16">
        <v>3</v>
      </c>
      <c r="H29" s="16">
        <v>0</v>
      </c>
      <c r="I29" s="16">
        <v>0</v>
      </c>
      <c r="J29" s="16">
        <v>0</v>
      </c>
      <c r="K29" s="16">
        <v>0</v>
      </c>
      <c r="L29" s="16">
        <v>0</v>
      </c>
      <c r="M29" s="16">
        <v>0</v>
      </c>
      <c r="N29" s="16">
        <v>0</v>
      </c>
      <c r="O29" s="16">
        <v>0</v>
      </c>
      <c r="P29" s="16">
        <v>0</v>
      </c>
      <c r="Q29" s="16">
        <v>1</v>
      </c>
      <c r="R29" s="16">
        <v>0</v>
      </c>
      <c r="S29" s="16">
        <v>0</v>
      </c>
      <c r="T29" s="16">
        <v>0</v>
      </c>
      <c r="U29" s="16">
        <v>0</v>
      </c>
      <c r="V29" s="16">
        <v>0</v>
      </c>
      <c r="W29" s="16">
        <v>0</v>
      </c>
      <c r="X29" s="16">
        <v>0</v>
      </c>
      <c r="Y29" s="16">
        <v>0</v>
      </c>
      <c r="Z29" s="16">
        <v>0</v>
      </c>
      <c r="AA29" s="16">
        <v>0</v>
      </c>
      <c r="AB29" s="16">
        <v>0</v>
      </c>
      <c r="AC29" s="16">
        <v>40</v>
      </c>
      <c r="AD29" s="31"/>
      <c r="AE29" s="31"/>
    </row>
    <row r="30" spans="1:31" s="33" customFormat="1">
      <c r="A30" s="18" t="s">
        <v>67</v>
      </c>
      <c r="B30" s="15">
        <v>58.401237999999999</v>
      </c>
      <c r="C30" s="15">
        <v>-97.000834999999995</v>
      </c>
      <c r="D30" s="18" t="s">
        <v>35</v>
      </c>
      <c r="E30" s="18"/>
      <c r="F30" s="18">
        <v>88</v>
      </c>
      <c r="G30" s="16">
        <v>66</v>
      </c>
      <c r="H30" s="16">
        <v>0</v>
      </c>
      <c r="I30" s="16">
        <v>0</v>
      </c>
      <c r="J30" s="16">
        <v>0</v>
      </c>
      <c r="K30" s="16">
        <v>0</v>
      </c>
      <c r="L30" s="16">
        <v>0</v>
      </c>
      <c r="M30" s="16">
        <v>0</v>
      </c>
      <c r="N30" s="16">
        <v>0</v>
      </c>
      <c r="O30" s="16">
        <v>0</v>
      </c>
      <c r="P30" s="16">
        <v>0</v>
      </c>
      <c r="Q30" s="16">
        <v>31</v>
      </c>
      <c r="R30" s="16">
        <v>0</v>
      </c>
      <c r="S30" s="16">
        <v>6</v>
      </c>
      <c r="T30" s="16">
        <v>0</v>
      </c>
      <c r="U30" s="16">
        <v>0</v>
      </c>
      <c r="V30" s="16">
        <v>0</v>
      </c>
      <c r="W30" s="16">
        <v>2</v>
      </c>
      <c r="X30" s="16">
        <v>0</v>
      </c>
      <c r="Y30" s="16">
        <v>0</v>
      </c>
      <c r="Z30" s="16">
        <v>0</v>
      </c>
      <c r="AA30" s="16">
        <v>0</v>
      </c>
      <c r="AB30" s="16">
        <v>0</v>
      </c>
      <c r="AC30" s="16">
        <v>193</v>
      </c>
      <c r="AD30" s="31"/>
      <c r="AE30" s="31"/>
    </row>
    <row r="31" spans="1:31" s="33" customFormat="1">
      <c r="A31" s="18" t="s">
        <v>68</v>
      </c>
      <c r="B31" s="15">
        <v>58.364865999999999</v>
      </c>
      <c r="C31" s="15">
        <v>-97.079443999999995</v>
      </c>
      <c r="D31" s="18" t="s">
        <v>35</v>
      </c>
      <c r="E31" s="18"/>
      <c r="F31" s="18">
        <v>23</v>
      </c>
      <c r="G31" s="16">
        <v>0</v>
      </c>
      <c r="H31" s="16">
        <v>0</v>
      </c>
      <c r="I31" s="16">
        <v>0</v>
      </c>
      <c r="J31" s="16">
        <v>0</v>
      </c>
      <c r="K31" s="16">
        <v>0</v>
      </c>
      <c r="L31" s="16">
        <v>0</v>
      </c>
      <c r="M31" s="16">
        <v>0</v>
      </c>
      <c r="N31" s="16">
        <v>0</v>
      </c>
      <c r="O31" s="16">
        <v>0</v>
      </c>
      <c r="P31" s="16">
        <v>0</v>
      </c>
      <c r="Q31" s="16">
        <v>0</v>
      </c>
      <c r="R31" s="16">
        <v>0</v>
      </c>
      <c r="S31" s="16">
        <v>0</v>
      </c>
      <c r="T31" s="16">
        <v>0</v>
      </c>
      <c r="U31" s="16">
        <v>0</v>
      </c>
      <c r="V31" s="16">
        <v>0</v>
      </c>
      <c r="W31" s="16">
        <v>1</v>
      </c>
      <c r="X31" s="16">
        <v>0</v>
      </c>
      <c r="Y31" s="16">
        <v>0</v>
      </c>
      <c r="Z31" s="16">
        <v>0</v>
      </c>
      <c r="AA31" s="16">
        <v>0</v>
      </c>
      <c r="AB31" s="16">
        <v>0</v>
      </c>
      <c r="AC31" s="16">
        <v>24</v>
      </c>
      <c r="AD31" s="31"/>
      <c r="AE31" s="31"/>
    </row>
    <row r="32" spans="1:31" s="33" customFormat="1">
      <c r="A32" s="18" t="s">
        <v>69</v>
      </c>
      <c r="B32" s="15">
        <v>58.453567</v>
      </c>
      <c r="C32" s="15">
        <v>-96.558181000000005</v>
      </c>
      <c r="D32" s="18" t="s">
        <v>35</v>
      </c>
      <c r="E32" s="18"/>
      <c r="F32" s="18">
        <v>17</v>
      </c>
      <c r="G32" s="16">
        <v>3</v>
      </c>
      <c r="H32" s="16">
        <v>0</v>
      </c>
      <c r="I32" s="16">
        <v>0</v>
      </c>
      <c r="J32" s="16">
        <v>0</v>
      </c>
      <c r="K32" s="16">
        <v>0</v>
      </c>
      <c r="L32" s="16">
        <v>1</v>
      </c>
      <c r="M32" s="16">
        <v>0</v>
      </c>
      <c r="N32" s="16">
        <v>0</v>
      </c>
      <c r="O32" s="16">
        <v>0</v>
      </c>
      <c r="P32" s="16">
        <v>0</v>
      </c>
      <c r="Q32" s="16">
        <v>0</v>
      </c>
      <c r="R32" s="16">
        <v>0</v>
      </c>
      <c r="S32" s="16">
        <v>2</v>
      </c>
      <c r="T32" s="16">
        <v>0</v>
      </c>
      <c r="U32" s="16">
        <v>0</v>
      </c>
      <c r="V32" s="16">
        <v>0</v>
      </c>
      <c r="W32" s="16">
        <v>1</v>
      </c>
      <c r="X32" s="16">
        <v>0</v>
      </c>
      <c r="Y32" s="16">
        <v>0</v>
      </c>
      <c r="Z32" s="16">
        <v>0</v>
      </c>
      <c r="AA32" s="16">
        <v>0</v>
      </c>
      <c r="AB32" s="16">
        <v>0</v>
      </c>
      <c r="AC32" s="16">
        <v>24</v>
      </c>
      <c r="AD32" s="31"/>
      <c r="AE32" s="31"/>
    </row>
    <row r="33" spans="1:31">
      <c r="A33" s="18" t="s">
        <v>70</v>
      </c>
      <c r="B33" s="15">
        <v>58.698200999999997</v>
      </c>
      <c r="C33" s="15">
        <v>-95.070160999999999</v>
      </c>
      <c r="D33" s="18" t="s">
        <v>35</v>
      </c>
      <c r="E33" s="18"/>
      <c r="F33" s="18">
        <v>13</v>
      </c>
      <c r="G33" s="16">
        <v>16</v>
      </c>
      <c r="H33" s="16">
        <v>0</v>
      </c>
      <c r="I33" s="16">
        <v>0</v>
      </c>
      <c r="J33" s="16">
        <v>0</v>
      </c>
      <c r="K33" s="16">
        <v>0</v>
      </c>
      <c r="L33" s="16">
        <v>0</v>
      </c>
      <c r="M33" s="16">
        <v>0</v>
      </c>
      <c r="N33" s="16">
        <v>0</v>
      </c>
      <c r="O33" s="16">
        <v>0</v>
      </c>
      <c r="P33" s="16">
        <v>0</v>
      </c>
      <c r="Q33" s="16">
        <v>0</v>
      </c>
      <c r="R33" s="16">
        <v>0</v>
      </c>
      <c r="S33" s="16">
        <v>0</v>
      </c>
      <c r="T33" s="16">
        <v>0</v>
      </c>
      <c r="U33" s="16">
        <v>0</v>
      </c>
      <c r="V33" s="16">
        <v>0</v>
      </c>
      <c r="W33" s="16">
        <v>0</v>
      </c>
      <c r="X33" s="16">
        <v>0</v>
      </c>
      <c r="Y33" s="16">
        <v>0</v>
      </c>
      <c r="Z33" s="16">
        <v>0</v>
      </c>
      <c r="AA33" s="16">
        <v>0</v>
      </c>
      <c r="AB33" s="16">
        <v>0</v>
      </c>
      <c r="AC33" s="16">
        <v>29</v>
      </c>
    </row>
    <row r="34" spans="1:31">
      <c r="A34" s="18" t="s">
        <v>71</v>
      </c>
      <c r="B34" s="15">
        <v>58.060225000000003</v>
      </c>
      <c r="C34" s="15">
        <v>-97.293621000000002</v>
      </c>
      <c r="D34" s="18" t="s">
        <v>35</v>
      </c>
      <c r="E34" s="18"/>
      <c r="F34" s="18">
        <v>84</v>
      </c>
      <c r="G34" s="16">
        <v>11</v>
      </c>
      <c r="H34" s="16">
        <v>0</v>
      </c>
      <c r="I34" s="16">
        <v>0</v>
      </c>
      <c r="J34" s="16">
        <v>0</v>
      </c>
      <c r="K34" s="16">
        <v>0</v>
      </c>
      <c r="L34" s="16">
        <v>0</v>
      </c>
      <c r="M34" s="16">
        <v>0</v>
      </c>
      <c r="N34" s="16">
        <v>0</v>
      </c>
      <c r="O34" s="16">
        <v>0</v>
      </c>
      <c r="P34" s="16">
        <v>0</v>
      </c>
      <c r="Q34" s="16">
        <v>24</v>
      </c>
      <c r="R34" s="16">
        <v>0</v>
      </c>
      <c r="S34" s="16">
        <v>9</v>
      </c>
      <c r="T34" s="16">
        <v>0</v>
      </c>
      <c r="U34" s="16">
        <v>0</v>
      </c>
      <c r="V34" s="16">
        <v>0</v>
      </c>
      <c r="W34" s="16">
        <v>2</v>
      </c>
      <c r="X34" s="16">
        <v>0</v>
      </c>
      <c r="Y34" s="16">
        <v>0</v>
      </c>
      <c r="Z34" s="16">
        <v>0</v>
      </c>
      <c r="AA34" s="16">
        <v>5</v>
      </c>
      <c r="AB34" s="16">
        <v>0</v>
      </c>
      <c r="AC34" s="16">
        <v>135</v>
      </c>
    </row>
    <row r="35" spans="1:31">
      <c r="A35" s="18" t="s">
        <v>72</v>
      </c>
      <c r="B35" s="15">
        <v>58.123489999999997</v>
      </c>
      <c r="C35" s="15">
        <v>-96.157803999999999</v>
      </c>
      <c r="D35" s="18" t="s">
        <v>35</v>
      </c>
      <c r="E35" s="18"/>
      <c r="F35" s="18">
        <v>42</v>
      </c>
      <c r="G35" s="16">
        <v>16</v>
      </c>
      <c r="H35" s="16">
        <v>0</v>
      </c>
      <c r="I35" s="16">
        <v>0</v>
      </c>
      <c r="J35" s="16">
        <v>0</v>
      </c>
      <c r="K35" s="16">
        <v>0</v>
      </c>
      <c r="L35" s="16">
        <v>0</v>
      </c>
      <c r="M35" s="16">
        <v>0</v>
      </c>
      <c r="N35" s="16">
        <v>0</v>
      </c>
      <c r="O35" s="16">
        <v>0</v>
      </c>
      <c r="P35" s="16">
        <v>0</v>
      </c>
      <c r="Q35" s="16">
        <v>2</v>
      </c>
      <c r="R35" s="16">
        <v>0</v>
      </c>
      <c r="S35" s="16">
        <v>0</v>
      </c>
      <c r="T35" s="16">
        <v>0</v>
      </c>
      <c r="U35" s="16">
        <v>0</v>
      </c>
      <c r="V35" s="16">
        <v>0</v>
      </c>
      <c r="W35" s="16">
        <v>0</v>
      </c>
      <c r="X35" s="16">
        <v>0</v>
      </c>
      <c r="Y35" s="16">
        <v>0</v>
      </c>
      <c r="Z35" s="16">
        <v>0</v>
      </c>
      <c r="AA35" s="16">
        <v>0</v>
      </c>
      <c r="AB35" s="16">
        <v>0</v>
      </c>
      <c r="AC35" s="16">
        <v>60</v>
      </c>
    </row>
    <row r="36" spans="1:31">
      <c r="A36" s="18" t="s">
        <v>73</v>
      </c>
      <c r="B36" s="15">
        <v>58.331007999999997</v>
      </c>
      <c r="C36" s="15">
        <v>-96.563027000000005</v>
      </c>
      <c r="D36" s="18" t="s">
        <v>74</v>
      </c>
      <c r="E36" s="18"/>
      <c r="F36" s="18">
        <v>74</v>
      </c>
      <c r="G36" s="16">
        <v>4</v>
      </c>
      <c r="H36" s="16">
        <v>0</v>
      </c>
      <c r="I36" s="16">
        <v>0</v>
      </c>
      <c r="J36" s="16">
        <v>0</v>
      </c>
      <c r="K36" s="16">
        <v>0</v>
      </c>
      <c r="L36" s="16">
        <v>0</v>
      </c>
      <c r="M36" s="16">
        <v>0</v>
      </c>
      <c r="N36" s="16">
        <v>0</v>
      </c>
      <c r="O36" s="16">
        <v>0</v>
      </c>
      <c r="P36" s="16">
        <v>0</v>
      </c>
      <c r="Q36" s="16">
        <v>2</v>
      </c>
      <c r="R36" s="16">
        <v>0</v>
      </c>
      <c r="S36" s="16">
        <v>15</v>
      </c>
      <c r="T36" s="16">
        <v>2</v>
      </c>
      <c r="U36" s="16">
        <v>0</v>
      </c>
      <c r="V36" s="16">
        <v>0</v>
      </c>
      <c r="W36" s="16">
        <v>2</v>
      </c>
      <c r="X36" s="16">
        <v>0</v>
      </c>
      <c r="Y36" s="16">
        <v>0</v>
      </c>
      <c r="Z36" s="16">
        <v>0</v>
      </c>
      <c r="AA36" s="16">
        <v>0</v>
      </c>
      <c r="AB36" s="16">
        <v>0</v>
      </c>
      <c r="AC36" s="16">
        <v>99</v>
      </c>
    </row>
    <row r="37" spans="1:31">
      <c r="A37" s="18" t="s">
        <v>75</v>
      </c>
      <c r="B37" s="15">
        <v>58.266390999999999</v>
      </c>
      <c r="C37" s="15">
        <v>-97.488579000000001</v>
      </c>
      <c r="D37" s="18" t="s">
        <v>35</v>
      </c>
      <c r="E37" s="18"/>
      <c r="F37" s="18">
        <v>79</v>
      </c>
      <c r="G37" s="16">
        <v>9</v>
      </c>
      <c r="H37" s="16">
        <v>0</v>
      </c>
      <c r="I37" s="16">
        <v>0</v>
      </c>
      <c r="J37" s="16">
        <v>0</v>
      </c>
      <c r="K37" s="16">
        <v>0</v>
      </c>
      <c r="L37" s="16">
        <v>0</v>
      </c>
      <c r="M37" s="16">
        <v>0</v>
      </c>
      <c r="N37" s="16">
        <v>0</v>
      </c>
      <c r="O37" s="16">
        <v>0</v>
      </c>
      <c r="P37" s="16">
        <v>1</v>
      </c>
      <c r="Q37" s="16">
        <v>4</v>
      </c>
      <c r="R37" s="16">
        <v>0</v>
      </c>
      <c r="S37" s="16">
        <v>6</v>
      </c>
      <c r="T37" s="16">
        <v>0</v>
      </c>
      <c r="U37" s="16">
        <v>0</v>
      </c>
      <c r="V37" s="16">
        <v>0</v>
      </c>
      <c r="W37" s="16">
        <v>0</v>
      </c>
      <c r="X37" s="16">
        <v>0</v>
      </c>
      <c r="Y37" s="16">
        <v>0</v>
      </c>
      <c r="Z37" s="16">
        <v>0</v>
      </c>
      <c r="AA37" s="16">
        <v>0</v>
      </c>
      <c r="AB37" s="16">
        <v>0</v>
      </c>
      <c r="AC37" s="16">
        <v>99</v>
      </c>
      <c r="AD37" s="8"/>
      <c r="AE37" s="8"/>
    </row>
    <row r="38" spans="1:31">
      <c r="A38" s="18" t="s">
        <v>76</v>
      </c>
      <c r="B38" s="15">
        <v>58.460037999999997</v>
      </c>
      <c r="C38" s="15">
        <v>-95.459022000000004</v>
      </c>
      <c r="D38" s="18" t="s">
        <v>35</v>
      </c>
      <c r="E38" s="18"/>
      <c r="F38" s="18">
        <v>71</v>
      </c>
      <c r="G38" s="16">
        <v>25</v>
      </c>
      <c r="H38" s="16">
        <v>0</v>
      </c>
      <c r="I38" s="16">
        <v>0</v>
      </c>
      <c r="J38" s="16">
        <v>0</v>
      </c>
      <c r="K38" s="16">
        <v>2</v>
      </c>
      <c r="L38" s="16">
        <v>0</v>
      </c>
      <c r="M38" s="16">
        <v>0</v>
      </c>
      <c r="N38" s="16">
        <v>0</v>
      </c>
      <c r="O38" s="16">
        <v>0</v>
      </c>
      <c r="P38" s="16">
        <v>0</v>
      </c>
      <c r="Q38" s="16">
        <v>0</v>
      </c>
      <c r="R38" s="16">
        <v>0</v>
      </c>
      <c r="S38" s="16">
        <v>6</v>
      </c>
      <c r="T38" s="16">
        <v>0</v>
      </c>
      <c r="U38" s="16">
        <v>0</v>
      </c>
      <c r="V38" s="16">
        <v>0</v>
      </c>
      <c r="W38" s="16">
        <v>0</v>
      </c>
      <c r="X38" s="16">
        <v>0</v>
      </c>
      <c r="Y38" s="16">
        <v>0</v>
      </c>
      <c r="Z38" s="16">
        <v>0</v>
      </c>
      <c r="AA38" s="16">
        <v>0</v>
      </c>
      <c r="AB38" s="16">
        <v>0</v>
      </c>
      <c r="AC38" s="16">
        <v>104</v>
      </c>
      <c r="AD38" s="8"/>
      <c r="AE38" s="8"/>
    </row>
    <row r="39" spans="1:31">
      <c r="A39" s="18" t="s">
        <v>77</v>
      </c>
      <c r="B39" s="15">
        <v>58.427131000000003</v>
      </c>
      <c r="C39" s="15">
        <v>-95.445520000000002</v>
      </c>
      <c r="D39" s="14" t="s">
        <v>74</v>
      </c>
      <c r="E39" s="18"/>
      <c r="F39" s="18">
        <v>26</v>
      </c>
      <c r="G39" s="16">
        <v>12</v>
      </c>
      <c r="H39" s="16">
        <v>0</v>
      </c>
      <c r="I39" s="16">
        <v>0</v>
      </c>
      <c r="J39" s="16">
        <v>0</v>
      </c>
      <c r="K39" s="16">
        <v>1</v>
      </c>
      <c r="L39" s="16">
        <v>2</v>
      </c>
      <c r="M39" s="16">
        <v>0</v>
      </c>
      <c r="N39" s="16">
        <v>0</v>
      </c>
      <c r="O39" s="16">
        <v>0</v>
      </c>
      <c r="P39" s="16">
        <v>3</v>
      </c>
      <c r="Q39" s="16">
        <v>0</v>
      </c>
      <c r="R39" s="16">
        <v>0</v>
      </c>
      <c r="S39" s="16">
        <v>2</v>
      </c>
      <c r="T39" s="16">
        <v>0</v>
      </c>
      <c r="U39" s="16">
        <v>0</v>
      </c>
      <c r="V39" s="16">
        <v>0</v>
      </c>
      <c r="W39" s="16">
        <v>1</v>
      </c>
      <c r="X39" s="16">
        <v>0</v>
      </c>
      <c r="Y39" s="16">
        <v>0</v>
      </c>
      <c r="Z39" s="16">
        <v>0</v>
      </c>
      <c r="AA39" s="16">
        <v>0</v>
      </c>
      <c r="AB39" s="16">
        <v>0</v>
      </c>
      <c r="AC39" s="16">
        <v>47</v>
      </c>
      <c r="AD39" s="8"/>
      <c r="AE39" s="8"/>
    </row>
    <row r="40" spans="1:31">
      <c r="A40" s="18" t="s">
        <v>78</v>
      </c>
      <c r="B40" s="15">
        <v>58.550792000000001</v>
      </c>
      <c r="C40" s="15">
        <v>-95.696762000000007</v>
      </c>
      <c r="D40" s="18" t="s">
        <v>35</v>
      </c>
      <c r="E40" s="18"/>
      <c r="F40" s="18">
        <v>54</v>
      </c>
      <c r="G40" s="19">
        <v>18</v>
      </c>
      <c r="H40" s="19">
        <v>0</v>
      </c>
      <c r="I40" s="19">
        <v>0</v>
      </c>
      <c r="J40" s="16">
        <v>0</v>
      </c>
      <c r="K40" s="19">
        <v>6</v>
      </c>
      <c r="L40" s="19">
        <v>0</v>
      </c>
      <c r="M40" s="19">
        <v>0</v>
      </c>
      <c r="N40" s="19">
        <v>0</v>
      </c>
      <c r="O40" s="19">
        <v>0</v>
      </c>
      <c r="P40" s="19">
        <v>37</v>
      </c>
      <c r="Q40" s="19">
        <v>0</v>
      </c>
      <c r="R40" s="16">
        <v>0</v>
      </c>
      <c r="S40" s="19">
        <v>4</v>
      </c>
      <c r="T40" s="19">
        <v>0</v>
      </c>
      <c r="U40" s="19">
        <v>0</v>
      </c>
      <c r="V40" s="19">
        <v>0</v>
      </c>
      <c r="W40" s="19">
        <v>3</v>
      </c>
      <c r="X40" s="19">
        <v>0</v>
      </c>
      <c r="Y40" s="16">
        <v>0</v>
      </c>
      <c r="Z40" s="16">
        <v>0</v>
      </c>
      <c r="AA40" s="19">
        <v>0</v>
      </c>
      <c r="AB40" s="19">
        <v>0</v>
      </c>
      <c r="AC40" s="16">
        <v>122</v>
      </c>
      <c r="AD40" s="8"/>
      <c r="AE40" s="8"/>
    </row>
    <row r="41" spans="1:31">
      <c r="A41" s="18" t="s">
        <v>79</v>
      </c>
      <c r="B41" s="15">
        <v>58.363523999999998</v>
      </c>
      <c r="C41" s="15">
        <v>-95.647165999999999</v>
      </c>
      <c r="D41" s="18" t="s">
        <v>35</v>
      </c>
      <c r="E41" s="18"/>
      <c r="F41" s="18">
        <v>55</v>
      </c>
      <c r="G41" s="19">
        <v>9</v>
      </c>
      <c r="H41" s="19">
        <v>0</v>
      </c>
      <c r="I41" s="19">
        <v>0</v>
      </c>
      <c r="J41" s="16">
        <v>0</v>
      </c>
      <c r="K41" s="19">
        <v>0</v>
      </c>
      <c r="L41" s="19">
        <v>0</v>
      </c>
      <c r="M41" s="19">
        <v>0</v>
      </c>
      <c r="N41" s="19">
        <v>0</v>
      </c>
      <c r="O41" s="19">
        <v>0</v>
      </c>
      <c r="P41" s="19">
        <v>0</v>
      </c>
      <c r="Q41" s="19">
        <v>0</v>
      </c>
      <c r="R41" s="16">
        <v>0</v>
      </c>
      <c r="S41" s="19">
        <v>1</v>
      </c>
      <c r="T41" s="19">
        <v>0</v>
      </c>
      <c r="U41" s="19">
        <v>0</v>
      </c>
      <c r="V41" s="19">
        <v>0</v>
      </c>
      <c r="W41" s="19">
        <v>0</v>
      </c>
      <c r="X41" s="19">
        <v>0</v>
      </c>
      <c r="Y41" s="16">
        <v>0</v>
      </c>
      <c r="Z41" s="16">
        <v>0</v>
      </c>
      <c r="AA41" s="19">
        <v>0</v>
      </c>
      <c r="AB41" s="19">
        <v>0</v>
      </c>
      <c r="AC41" s="16">
        <v>65</v>
      </c>
      <c r="AD41" s="8"/>
      <c r="AE41" s="8"/>
    </row>
    <row r="42" spans="1:31">
      <c r="A42" s="18" t="s">
        <v>80</v>
      </c>
      <c r="B42" s="15">
        <v>58.534517999999998</v>
      </c>
      <c r="C42" s="15">
        <v>-95.323414999999997</v>
      </c>
      <c r="D42" s="18" t="s">
        <v>35</v>
      </c>
      <c r="E42" s="18"/>
      <c r="F42" s="18">
        <v>99</v>
      </c>
      <c r="G42" s="16">
        <v>16</v>
      </c>
      <c r="H42" s="16">
        <v>0</v>
      </c>
      <c r="I42" s="16">
        <v>0</v>
      </c>
      <c r="J42" s="16">
        <v>0</v>
      </c>
      <c r="K42" s="16">
        <v>0</v>
      </c>
      <c r="L42" s="16">
        <v>0</v>
      </c>
      <c r="M42" s="16">
        <v>0</v>
      </c>
      <c r="N42" s="16">
        <v>0</v>
      </c>
      <c r="O42" s="16">
        <v>0</v>
      </c>
      <c r="P42" s="16">
        <v>0</v>
      </c>
      <c r="Q42" s="16">
        <v>6</v>
      </c>
      <c r="R42" s="16">
        <v>0</v>
      </c>
      <c r="S42" s="16">
        <v>6</v>
      </c>
      <c r="T42" s="16">
        <v>0</v>
      </c>
      <c r="U42" s="16">
        <v>0</v>
      </c>
      <c r="V42" s="16">
        <v>0</v>
      </c>
      <c r="W42" s="16">
        <v>2</v>
      </c>
      <c r="X42" s="16">
        <v>0</v>
      </c>
      <c r="Y42" s="16">
        <v>0</v>
      </c>
      <c r="Z42" s="16">
        <v>0</v>
      </c>
      <c r="AA42" s="16">
        <v>0</v>
      </c>
      <c r="AB42" s="16">
        <v>0</v>
      </c>
      <c r="AC42" s="16">
        <v>129</v>
      </c>
    </row>
    <row r="43" spans="1:31">
      <c r="A43" s="18" t="s">
        <v>81</v>
      </c>
      <c r="B43" s="15">
        <v>58.372362000000003</v>
      </c>
      <c r="C43" s="15">
        <v>-95.381152</v>
      </c>
      <c r="D43" s="14" t="s">
        <v>74</v>
      </c>
      <c r="E43" s="18"/>
      <c r="F43" s="18">
        <v>42</v>
      </c>
      <c r="G43" s="16">
        <v>27</v>
      </c>
      <c r="H43" s="16">
        <v>0</v>
      </c>
      <c r="I43" s="16">
        <v>0</v>
      </c>
      <c r="J43" s="16">
        <v>0</v>
      </c>
      <c r="K43" s="16">
        <v>1</v>
      </c>
      <c r="L43" s="16">
        <v>0</v>
      </c>
      <c r="M43" s="16">
        <v>0</v>
      </c>
      <c r="N43" s="16">
        <v>0</v>
      </c>
      <c r="O43" s="16">
        <v>0</v>
      </c>
      <c r="P43" s="16">
        <v>0</v>
      </c>
      <c r="Q43" s="16">
        <v>0</v>
      </c>
      <c r="R43" s="16">
        <v>0</v>
      </c>
      <c r="S43" s="16">
        <v>5</v>
      </c>
      <c r="T43" s="16">
        <v>0</v>
      </c>
      <c r="U43" s="16">
        <v>0</v>
      </c>
      <c r="V43" s="16">
        <v>0</v>
      </c>
      <c r="W43" s="16">
        <v>2</v>
      </c>
      <c r="X43" s="16">
        <v>0</v>
      </c>
      <c r="Y43" s="16">
        <v>0</v>
      </c>
      <c r="Z43" s="16">
        <v>0</v>
      </c>
      <c r="AA43" s="16">
        <v>0</v>
      </c>
      <c r="AB43" s="16">
        <v>0</v>
      </c>
      <c r="AC43" s="16">
        <v>77</v>
      </c>
    </row>
    <row r="44" spans="1:31">
      <c r="A44" s="18" t="s">
        <v>82</v>
      </c>
      <c r="B44" s="15">
        <v>57.996999000000002</v>
      </c>
      <c r="C44" s="15">
        <v>-94.813255999999996</v>
      </c>
      <c r="D44" s="14" t="s">
        <v>74</v>
      </c>
      <c r="E44" s="18"/>
      <c r="F44" s="18">
        <v>226</v>
      </c>
      <c r="G44" s="16">
        <v>21</v>
      </c>
      <c r="H44" s="16">
        <v>0</v>
      </c>
      <c r="I44" s="16">
        <v>0</v>
      </c>
      <c r="J44" s="16">
        <v>0</v>
      </c>
      <c r="K44" s="16">
        <v>3</v>
      </c>
      <c r="L44" s="16">
        <v>0</v>
      </c>
      <c r="M44" s="16">
        <v>0</v>
      </c>
      <c r="N44" s="16">
        <v>0</v>
      </c>
      <c r="O44" s="16">
        <v>0</v>
      </c>
      <c r="P44" s="16">
        <v>4</v>
      </c>
      <c r="Q44" s="16">
        <v>7</v>
      </c>
      <c r="R44" s="16">
        <v>0</v>
      </c>
      <c r="S44" s="16">
        <v>6</v>
      </c>
      <c r="T44" s="16">
        <v>0</v>
      </c>
      <c r="U44" s="16">
        <v>0</v>
      </c>
      <c r="V44" s="16">
        <v>0</v>
      </c>
      <c r="W44" s="16">
        <v>4</v>
      </c>
      <c r="X44" s="16">
        <v>0</v>
      </c>
      <c r="Y44" s="16">
        <v>0</v>
      </c>
      <c r="Z44" s="16">
        <v>0</v>
      </c>
      <c r="AA44" s="16">
        <v>0</v>
      </c>
      <c r="AB44" s="16">
        <v>0</v>
      </c>
      <c r="AC44" s="16">
        <v>271</v>
      </c>
    </row>
    <row r="45" spans="1:31">
      <c r="A45" s="18" t="s">
        <v>83</v>
      </c>
      <c r="B45" s="15">
        <v>58.518104000000001</v>
      </c>
      <c r="C45" s="15">
        <v>-94.879350000000002</v>
      </c>
      <c r="D45" s="18" t="s">
        <v>35</v>
      </c>
      <c r="E45" s="18"/>
      <c r="F45" s="18">
        <v>44</v>
      </c>
      <c r="G45" s="16">
        <v>46</v>
      </c>
      <c r="H45" s="16">
        <v>0</v>
      </c>
      <c r="I45" s="16">
        <v>0</v>
      </c>
      <c r="J45" s="16">
        <v>0</v>
      </c>
      <c r="K45" s="16">
        <v>0</v>
      </c>
      <c r="L45" s="16">
        <v>0</v>
      </c>
      <c r="M45" s="16">
        <v>0</v>
      </c>
      <c r="N45" s="16">
        <v>0</v>
      </c>
      <c r="O45" s="16">
        <v>0</v>
      </c>
      <c r="P45" s="16">
        <v>0</v>
      </c>
      <c r="Q45" s="16">
        <v>0</v>
      </c>
      <c r="R45" s="16">
        <v>0</v>
      </c>
      <c r="S45" s="16">
        <v>0</v>
      </c>
      <c r="T45" s="16">
        <v>0</v>
      </c>
      <c r="U45" s="16">
        <v>0</v>
      </c>
      <c r="V45" s="16">
        <v>0</v>
      </c>
      <c r="W45" s="16">
        <v>0</v>
      </c>
      <c r="X45" s="16">
        <v>0</v>
      </c>
      <c r="Y45" s="16">
        <v>0</v>
      </c>
      <c r="Z45" s="16">
        <v>0</v>
      </c>
      <c r="AA45" s="16">
        <v>0</v>
      </c>
      <c r="AB45" s="16">
        <v>0</v>
      </c>
      <c r="AC45" s="16">
        <v>90</v>
      </c>
    </row>
    <row r="46" spans="1:31">
      <c r="A46" s="18" t="s">
        <v>84</v>
      </c>
      <c r="B46" s="15">
        <v>58.430810999999999</v>
      </c>
      <c r="C46" s="15">
        <v>-95.301751999999993</v>
      </c>
      <c r="D46" s="18" t="s">
        <v>85</v>
      </c>
      <c r="E46" s="18"/>
      <c r="F46" s="18">
        <v>70</v>
      </c>
      <c r="G46" s="16">
        <v>15</v>
      </c>
      <c r="H46" s="16">
        <v>0</v>
      </c>
      <c r="I46" s="16">
        <v>0</v>
      </c>
      <c r="J46" s="16">
        <v>0</v>
      </c>
      <c r="K46" s="16">
        <v>0</v>
      </c>
      <c r="L46" s="16">
        <v>0</v>
      </c>
      <c r="M46" s="16">
        <v>0</v>
      </c>
      <c r="N46" s="16">
        <v>0</v>
      </c>
      <c r="O46" s="16">
        <v>0</v>
      </c>
      <c r="P46" s="16">
        <v>0</v>
      </c>
      <c r="Q46" s="16">
        <v>38</v>
      </c>
      <c r="R46" s="16">
        <v>0</v>
      </c>
      <c r="S46" s="16">
        <v>1</v>
      </c>
      <c r="T46" s="16">
        <v>0</v>
      </c>
      <c r="U46" s="16">
        <v>0</v>
      </c>
      <c r="V46" s="16">
        <v>0</v>
      </c>
      <c r="W46" s="16">
        <v>1</v>
      </c>
      <c r="X46" s="16">
        <v>0</v>
      </c>
      <c r="Y46" s="16">
        <v>0</v>
      </c>
      <c r="Z46" s="16">
        <v>0</v>
      </c>
      <c r="AA46" s="16">
        <v>0</v>
      </c>
      <c r="AB46" s="16">
        <v>0</v>
      </c>
      <c r="AC46" s="16">
        <v>125</v>
      </c>
    </row>
    <row r="47" spans="1:31">
      <c r="A47" s="18" t="s">
        <v>86</v>
      </c>
      <c r="B47" s="15">
        <v>58.430782000000001</v>
      </c>
      <c r="C47" s="15">
        <v>-95.301680000000005</v>
      </c>
      <c r="D47" s="18" t="s">
        <v>87</v>
      </c>
      <c r="E47" s="18"/>
      <c r="F47" s="18">
        <v>51</v>
      </c>
      <c r="G47" s="16">
        <v>26</v>
      </c>
      <c r="H47" s="16">
        <v>0</v>
      </c>
      <c r="I47" s="16">
        <v>0</v>
      </c>
      <c r="J47" s="16">
        <v>0</v>
      </c>
      <c r="K47" s="16">
        <v>0</v>
      </c>
      <c r="L47" s="16">
        <v>0</v>
      </c>
      <c r="M47" s="16">
        <v>0</v>
      </c>
      <c r="N47" s="16">
        <v>0</v>
      </c>
      <c r="O47" s="16">
        <v>0</v>
      </c>
      <c r="P47" s="16">
        <v>0</v>
      </c>
      <c r="Q47" s="16">
        <v>2</v>
      </c>
      <c r="R47" s="16">
        <v>0</v>
      </c>
      <c r="S47" s="16">
        <v>2</v>
      </c>
      <c r="T47" s="16">
        <v>0</v>
      </c>
      <c r="U47" s="16">
        <v>0</v>
      </c>
      <c r="V47" s="16">
        <v>0</v>
      </c>
      <c r="W47" s="16">
        <v>1</v>
      </c>
      <c r="X47" s="16">
        <v>0</v>
      </c>
      <c r="Y47" s="16">
        <v>0</v>
      </c>
      <c r="Z47" s="16">
        <v>0</v>
      </c>
      <c r="AA47" s="16">
        <v>0</v>
      </c>
      <c r="AB47" s="16">
        <v>0</v>
      </c>
      <c r="AC47" s="16">
        <v>82</v>
      </c>
    </row>
    <row r="48" spans="1:31">
      <c r="A48" s="18" t="s">
        <v>88</v>
      </c>
      <c r="B48" s="15">
        <v>58.282442000000003</v>
      </c>
      <c r="C48" s="15">
        <v>-95.651618999999997</v>
      </c>
      <c r="D48" s="18" t="s">
        <v>35</v>
      </c>
      <c r="E48" s="18"/>
      <c r="F48" s="18">
        <v>36</v>
      </c>
      <c r="G48" s="16">
        <v>23</v>
      </c>
      <c r="H48" s="16">
        <v>0</v>
      </c>
      <c r="I48" s="16">
        <v>0</v>
      </c>
      <c r="J48" s="16">
        <v>0</v>
      </c>
      <c r="K48" s="16">
        <v>0</v>
      </c>
      <c r="L48" s="16">
        <v>0</v>
      </c>
      <c r="M48" s="16">
        <v>0</v>
      </c>
      <c r="N48" s="16">
        <v>0</v>
      </c>
      <c r="O48" s="16">
        <v>0</v>
      </c>
      <c r="P48" s="16">
        <v>0</v>
      </c>
      <c r="Q48" s="16">
        <v>0</v>
      </c>
      <c r="R48" s="16">
        <v>0</v>
      </c>
      <c r="S48" s="16">
        <v>2</v>
      </c>
      <c r="T48" s="16">
        <v>0</v>
      </c>
      <c r="U48" s="16">
        <v>0</v>
      </c>
      <c r="V48" s="16">
        <v>0</v>
      </c>
      <c r="W48" s="16">
        <v>0</v>
      </c>
      <c r="X48" s="16">
        <v>0</v>
      </c>
      <c r="Y48" s="16">
        <v>0</v>
      </c>
      <c r="Z48" s="16">
        <v>0</v>
      </c>
      <c r="AA48" s="16">
        <v>0</v>
      </c>
      <c r="AB48" s="16">
        <v>0</v>
      </c>
      <c r="AC48" s="16">
        <v>61</v>
      </c>
    </row>
    <row r="49" spans="1:31" s="33" customFormat="1">
      <c r="A49" s="18" t="s">
        <v>89</v>
      </c>
      <c r="B49" s="15">
        <v>58.267138000000003</v>
      </c>
      <c r="C49" s="15">
        <v>-95.658157000000003</v>
      </c>
      <c r="D49" s="18" t="s">
        <v>35</v>
      </c>
      <c r="E49" s="18"/>
      <c r="F49" s="18">
        <v>68</v>
      </c>
      <c r="G49" s="16">
        <v>4</v>
      </c>
      <c r="H49" s="16">
        <v>0</v>
      </c>
      <c r="I49" s="16">
        <v>0</v>
      </c>
      <c r="J49" s="16">
        <v>0</v>
      </c>
      <c r="K49" s="16">
        <v>0</v>
      </c>
      <c r="L49" s="16">
        <v>0</v>
      </c>
      <c r="M49" s="16">
        <v>0</v>
      </c>
      <c r="N49" s="16">
        <v>0</v>
      </c>
      <c r="O49" s="16">
        <v>2</v>
      </c>
      <c r="P49" s="16">
        <v>0</v>
      </c>
      <c r="Q49" s="16">
        <v>5</v>
      </c>
      <c r="R49" s="16">
        <v>0</v>
      </c>
      <c r="S49" s="16">
        <v>0</v>
      </c>
      <c r="T49" s="16">
        <v>0</v>
      </c>
      <c r="U49" s="16">
        <v>0</v>
      </c>
      <c r="V49" s="16">
        <v>0</v>
      </c>
      <c r="W49" s="16">
        <v>0</v>
      </c>
      <c r="X49" s="16">
        <v>0</v>
      </c>
      <c r="Y49" s="16">
        <v>0</v>
      </c>
      <c r="Z49" s="16">
        <v>0</v>
      </c>
      <c r="AA49" s="16">
        <v>0</v>
      </c>
      <c r="AB49" s="16">
        <v>0</v>
      </c>
      <c r="AC49" s="16">
        <v>79</v>
      </c>
      <c r="AD49" s="31"/>
      <c r="AE49" s="31"/>
    </row>
    <row r="50" spans="1:31" s="33" customFormat="1">
      <c r="A50" s="18" t="s">
        <v>90</v>
      </c>
      <c r="B50" s="15">
        <v>58.455156000000002</v>
      </c>
      <c r="C50" s="15">
        <v>-95.726213999999999</v>
      </c>
      <c r="D50" s="18" t="s">
        <v>35</v>
      </c>
      <c r="E50" s="18"/>
      <c r="F50" s="18">
        <v>79</v>
      </c>
      <c r="G50" s="16">
        <v>12</v>
      </c>
      <c r="H50" s="16">
        <v>0</v>
      </c>
      <c r="I50" s="16">
        <v>0</v>
      </c>
      <c r="J50" s="16">
        <v>0</v>
      </c>
      <c r="K50" s="16">
        <v>0</v>
      </c>
      <c r="L50" s="16">
        <v>0</v>
      </c>
      <c r="M50" s="16">
        <v>1</v>
      </c>
      <c r="N50" s="16">
        <v>0</v>
      </c>
      <c r="O50" s="16">
        <v>0</v>
      </c>
      <c r="P50" s="16">
        <v>0</v>
      </c>
      <c r="Q50" s="16">
        <v>0</v>
      </c>
      <c r="R50" s="16">
        <v>0</v>
      </c>
      <c r="S50" s="16">
        <v>0</v>
      </c>
      <c r="T50" s="16">
        <v>0</v>
      </c>
      <c r="U50" s="16">
        <v>0</v>
      </c>
      <c r="V50" s="16">
        <v>0</v>
      </c>
      <c r="W50" s="16">
        <v>0</v>
      </c>
      <c r="X50" s="16">
        <v>0</v>
      </c>
      <c r="Y50" s="16">
        <v>0</v>
      </c>
      <c r="Z50" s="16">
        <v>0</v>
      </c>
      <c r="AA50" s="16">
        <v>0</v>
      </c>
      <c r="AB50" s="16">
        <v>0</v>
      </c>
      <c r="AC50" s="16">
        <v>92</v>
      </c>
      <c r="AD50" s="31"/>
      <c r="AE50" s="31"/>
    </row>
    <row r="51" spans="1:31" s="33" customFormat="1">
      <c r="A51" s="18" t="s">
        <v>91</v>
      </c>
      <c r="B51" s="15">
        <v>58.437334999999997</v>
      </c>
      <c r="C51" s="15">
        <v>-95.829472999999993</v>
      </c>
      <c r="D51" s="18" t="s">
        <v>35</v>
      </c>
      <c r="E51" s="18"/>
      <c r="F51" s="18">
        <v>32</v>
      </c>
      <c r="G51" s="16">
        <v>4</v>
      </c>
      <c r="H51" s="16">
        <v>0</v>
      </c>
      <c r="I51" s="16">
        <v>0</v>
      </c>
      <c r="J51" s="16">
        <v>0</v>
      </c>
      <c r="K51" s="16">
        <v>0</v>
      </c>
      <c r="L51" s="16">
        <v>0</v>
      </c>
      <c r="M51" s="16">
        <v>0</v>
      </c>
      <c r="N51" s="16">
        <v>0</v>
      </c>
      <c r="O51" s="16">
        <v>0</v>
      </c>
      <c r="P51" s="16">
        <v>0</v>
      </c>
      <c r="Q51" s="16">
        <v>1</v>
      </c>
      <c r="R51" s="16">
        <v>0</v>
      </c>
      <c r="S51" s="16">
        <v>3</v>
      </c>
      <c r="T51" s="16">
        <v>0</v>
      </c>
      <c r="U51" s="16">
        <v>0</v>
      </c>
      <c r="V51" s="16">
        <v>0</v>
      </c>
      <c r="W51" s="16">
        <v>2</v>
      </c>
      <c r="X51" s="16">
        <v>0</v>
      </c>
      <c r="Y51" s="16">
        <v>0</v>
      </c>
      <c r="Z51" s="16">
        <v>0</v>
      </c>
      <c r="AA51" s="16">
        <v>0</v>
      </c>
      <c r="AB51" s="16">
        <v>0</v>
      </c>
      <c r="AC51" s="16">
        <v>42</v>
      </c>
      <c r="AD51" s="31"/>
      <c r="AE51" s="31"/>
    </row>
    <row r="52" spans="1:31" s="33" customFormat="1">
      <c r="A52" s="18" t="s">
        <v>92</v>
      </c>
      <c r="B52" s="15">
        <v>58.345453999999997</v>
      </c>
      <c r="C52" s="15">
        <v>-96.477838000000006</v>
      </c>
      <c r="D52" s="18" t="s">
        <v>35</v>
      </c>
      <c r="E52" s="18"/>
      <c r="F52" s="18">
        <v>30</v>
      </c>
      <c r="G52" s="16">
        <v>0</v>
      </c>
      <c r="H52" s="16">
        <v>0</v>
      </c>
      <c r="I52" s="16">
        <v>0</v>
      </c>
      <c r="J52" s="16">
        <v>0</v>
      </c>
      <c r="K52" s="16">
        <v>0</v>
      </c>
      <c r="L52" s="16">
        <v>0</v>
      </c>
      <c r="M52" s="16">
        <v>0</v>
      </c>
      <c r="N52" s="16">
        <v>0</v>
      </c>
      <c r="O52" s="16">
        <v>0</v>
      </c>
      <c r="P52" s="16">
        <v>0</v>
      </c>
      <c r="Q52" s="16">
        <v>1</v>
      </c>
      <c r="R52" s="16">
        <v>0</v>
      </c>
      <c r="S52" s="16">
        <v>3</v>
      </c>
      <c r="T52" s="16">
        <v>0</v>
      </c>
      <c r="U52" s="16">
        <v>0</v>
      </c>
      <c r="V52" s="16">
        <v>0</v>
      </c>
      <c r="W52" s="16">
        <v>0</v>
      </c>
      <c r="X52" s="16">
        <v>0</v>
      </c>
      <c r="Y52" s="16">
        <v>0</v>
      </c>
      <c r="Z52" s="16">
        <v>0</v>
      </c>
      <c r="AA52" s="16">
        <v>0</v>
      </c>
      <c r="AB52" s="16">
        <v>0</v>
      </c>
      <c r="AC52" s="16">
        <v>34</v>
      </c>
      <c r="AD52" s="31"/>
      <c r="AE52" s="31"/>
    </row>
    <row r="53" spans="1:31" s="33" customFormat="1">
      <c r="A53" s="18" t="s">
        <v>93</v>
      </c>
      <c r="B53" s="15">
        <v>58.145673000000002</v>
      </c>
      <c r="C53" s="15">
        <v>-96.75</v>
      </c>
      <c r="D53" s="18" t="s">
        <v>35</v>
      </c>
      <c r="E53" s="18"/>
      <c r="F53" s="18">
        <v>41</v>
      </c>
      <c r="G53" s="16">
        <v>41</v>
      </c>
      <c r="H53" s="16">
        <v>0</v>
      </c>
      <c r="I53" s="16">
        <v>0</v>
      </c>
      <c r="J53" s="16">
        <v>0</v>
      </c>
      <c r="K53" s="16">
        <v>0</v>
      </c>
      <c r="L53" s="16">
        <v>0</v>
      </c>
      <c r="M53" s="16">
        <v>0</v>
      </c>
      <c r="N53" s="16">
        <v>0</v>
      </c>
      <c r="O53" s="16">
        <v>0</v>
      </c>
      <c r="P53" s="16">
        <v>0</v>
      </c>
      <c r="Q53" s="16">
        <v>5</v>
      </c>
      <c r="R53" s="16">
        <v>0</v>
      </c>
      <c r="S53" s="16">
        <v>0</v>
      </c>
      <c r="T53" s="16">
        <v>0</v>
      </c>
      <c r="U53" s="16">
        <v>0</v>
      </c>
      <c r="V53" s="16">
        <v>0</v>
      </c>
      <c r="W53" s="16">
        <v>0</v>
      </c>
      <c r="X53" s="16">
        <v>0</v>
      </c>
      <c r="Y53" s="16">
        <v>0</v>
      </c>
      <c r="Z53" s="16">
        <v>0</v>
      </c>
      <c r="AA53" s="16">
        <v>0</v>
      </c>
      <c r="AB53" s="16">
        <v>0</v>
      </c>
      <c r="AC53" s="16">
        <v>87</v>
      </c>
      <c r="AD53" s="31"/>
      <c r="AE53" s="31"/>
    </row>
    <row r="54" spans="1:31" s="33" customFormat="1">
      <c r="A54" s="18" t="s">
        <v>94</v>
      </c>
      <c r="B54" s="15">
        <v>58.240228999999999</v>
      </c>
      <c r="C54" s="15">
        <v>-96.275355000000005</v>
      </c>
      <c r="D54" s="18" t="s">
        <v>35</v>
      </c>
      <c r="E54" s="18"/>
      <c r="F54" s="18">
        <v>38</v>
      </c>
      <c r="G54" s="16">
        <v>26</v>
      </c>
      <c r="H54" s="16">
        <v>0</v>
      </c>
      <c r="I54" s="16">
        <v>0</v>
      </c>
      <c r="J54" s="16">
        <v>0</v>
      </c>
      <c r="K54" s="16">
        <v>0</v>
      </c>
      <c r="L54" s="16">
        <v>0</v>
      </c>
      <c r="M54" s="16">
        <v>0</v>
      </c>
      <c r="N54" s="16">
        <v>0</v>
      </c>
      <c r="O54" s="16">
        <v>0</v>
      </c>
      <c r="P54" s="16">
        <v>0</v>
      </c>
      <c r="Q54" s="16">
        <v>1</v>
      </c>
      <c r="R54" s="16">
        <v>0</v>
      </c>
      <c r="S54" s="16">
        <v>2</v>
      </c>
      <c r="T54" s="16">
        <v>0</v>
      </c>
      <c r="U54" s="16">
        <v>0</v>
      </c>
      <c r="V54" s="16">
        <v>0</v>
      </c>
      <c r="W54" s="16">
        <v>1</v>
      </c>
      <c r="X54" s="16">
        <v>0</v>
      </c>
      <c r="Y54" s="16">
        <v>0</v>
      </c>
      <c r="Z54" s="16">
        <v>0</v>
      </c>
      <c r="AA54" s="16">
        <v>0</v>
      </c>
      <c r="AB54" s="16">
        <v>0</v>
      </c>
      <c r="AC54" s="16">
        <v>68</v>
      </c>
      <c r="AD54" s="31"/>
      <c r="AE54" s="31"/>
    </row>
    <row r="55" spans="1:31" s="33" customFormat="1">
      <c r="A55" s="18" t="s">
        <v>95</v>
      </c>
      <c r="B55" s="15">
        <v>58.261378000000001</v>
      </c>
      <c r="C55" s="15">
        <v>-96.418878000000007</v>
      </c>
      <c r="D55" s="18" t="s">
        <v>35</v>
      </c>
      <c r="E55" s="18"/>
      <c r="F55" s="18">
        <v>0</v>
      </c>
      <c r="G55" s="18">
        <v>0</v>
      </c>
      <c r="H55" s="18">
        <v>0</v>
      </c>
      <c r="I55" s="16">
        <v>0</v>
      </c>
      <c r="J55" s="16">
        <v>0</v>
      </c>
      <c r="K55" s="18">
        <v>0</v>
      </c>
      <c r="L55" s="18">
        <v>0</v>
      </c>
      <c r="M55" s="18">
        <v>0</v>
      </c>
      <c r="N55" s="18">
        <v>0</v>
      </c>
      <c r="O55" s="18">
        <v>0</v>
      </c>
      <c r="P55" s="18">
        <v>0</v>
      </c>
      <c r="Q55" s="18">
        <v>0</v>
      </c>
      <c r="R55" s="16">
        <v>0</v>
      </c>
      <c r="S55" s="18">
        <v>0</v>
      </c>
      <c r="T55" s="18">
        <v>0</v>
      </c>
      <c r="U55" s="18">
        <v>0</v>
      </c>
      <c r="V55" s="18">
        <v>0</v>
      </c>
      <c r="W55" s="18">
        <v>0</v>
      </c>
      <c r="X55" s="18">
        <v>0</v>
      </c>
      <c r="Y55" s="16">
        <v>0</v>
      </c>
      <c r="Z55" s="16">
        <v>0</v>
      </c>
      <c r="AA55" s="18">
        <v>0</v>
      </c>
      <c r="AB55" s="18">
        <v>0</v>
      </c>
      <c r="AC55" s="16">
        <v>0</v>
      </c>
      <c r="AD55" s="31"/>
      <c r="AE55" s="31"/>
    </row>
    <row r="56" spans="1:31" s="33" customFormat="1">
      <c r="A56" s="18" t="s">
        <v>96</v>
      </c>
      <c r="B56" s="15">
        <v>58.240713</v>
      </c>
      <c r="C56" s="15">
        <v>-96.274054000000007</v>
      </c>
      <c r="D56" s="18" t="s">
        <v>35</v>
      </c>
      <c r="E56" s="18"/>
      <c r="F56" s="18">
        <v>19</v>
      </c>
      <c r="G56" s="16">
        <v>13</v>
      </c>
      <c r="H56" s="16">
        <v>0</v>
      </c>
      <c r="I56" s="16">
        <v>0</v>
      </c>
      <c r="J56" s="16">
        <v>0</v>
      </c>
      <c r="K56" s="16">
        <v>1</v>
      </c>
      <c r="L56" s="16">
        <v>0</v>
      </c>
      <c r="M56" s="16">
        <v>0</v>
      </c>
      <c r="N56" s="16">
        <v>0</v>
      </c>
      <c r="O56" s="16">
        <v>0</v>
      </c>
      <c r="P56" s="16">
        <v>0</v>
      </c>
      <c r="Q56" s="16">
        <v>0</v>
      </c>
      <c r="R56" s="16">
        <v>0</v>
      </c>
      <c r="S56" s="16">
        <v>0</v>
      </c>
      <c r="T56" s="16">
        <v>0</v>
      </c>
      <c r="U56" s="16">
        <v>0</v>
      </c>
      <c r="V56" s="16">
        <v>0</v>
      </c>
      <c r="W56" s="16">
        <v>3</v>
      </c>
      <c r="X56" s="16">
        <v>0</v>
      </c>
      <c r="Y56" s="16">
        <v>0</v>
      </c>
      <c r="Z56" s="16">
        <v>0</v>
      </c>
      <c r="AA56" s="16">
        <v>0</v>
      </c>
      <c r="AB56" s="16">
        <v>0</v>
      </c>
      <c r="AC56" s="16">
        <v>36</v>
      </c>
      <c r="AD56" s="31"/>
      <c r="AE56" s="31"/>
    </row>
    <row r="57" spans="1:31" s="33" customFormat="1">
      <c r="A57" s="18" t="s">
        <v>97</v>
      </c>
      <c r="B57" s="15">
        <v>58.370913999999999</v>
      </c>
      <c r="C57" s="15">
        <v>-96.635919000000001</v>
      </c>
      <c r="D57" s="18" t="s">
        <v>35</v>
      </c>
      <c r="E57" s="18"/>
      <c r="F57" s="16">
        <v>117</v>
      </c>
      <c r="G57" s="16">
        <v>0</v>
      </c>
      <c r="H57" s="16">
        <v>0</v>
      </c>
      <c r="I57" s="16">
        <v>0</v>
      </c>
      <c r="J57" s="16">
        <v>0</v>
      </c>
      <c r="K57" s="16">
        <v>0</v>
      </c>
      <c r="L57" s="16">
        <v>0</v>
      </c>
      <c r="M57" s="16">
        <v>0</v>
      </c>
      <c r="N57" s="16">
        <v>0</v>
      </c>
      <c r="O57" s="16">
        <v>0</v>
      </c>
      <c r="P57" s="16">
        <v>0</v>
      </c>
      <c r="Q57" s="16">
        <v>4</v>
      </c>
      <c r="R57" s="16">
        <v>0</v>
      </c>
      <c r="S57" s="16">
        <v>0</v>
      </c>
      <c r="T57" s="16">
        <v>0</v>
      </c>
      <c r="U57" s="16">
        <v>0</v>
      </c>
      <c r="V57" s="16">
        <v>0</v>
      </c>
      <c r="W57" s="16">
        <v>2</v>
      </c>
      <c r="X57" s="16">
        <v>0</v>
      </c>
      <c r="Y57" s="16">
        <v>0</v>
      </c>
      <c r="Z57" s="16">
        <v>0</v>
      </c>
      <c r="AA57" s="16">
        <v>0</v>
      </c>
      <c r="AB57" s="16">
        <v>0</v>
      </c>
      <c r="AC57" s="16">
        <v>123</v>
      </c>
      <c r="AD57" s="31"/>
      <c r="AE57" s="31"/>
    </row>
    <row r="58" spans="1:31" s="33" customFormat="1">
      <c r="A58" s="18" t="s">
        <v>98</v>
      </c>
      <c r="B58" s="15">
        <v>58.177263000000004</v>
      </c>
      <c r="C58" s="15">
        <v>-96.771854000000005</v>
      </c>
      <c r="D58" s="18" t="s">
        <v>35</v>
      </c>
      <c r="E58" s="18"/>
      <c r="F58" s="18">
        <v>27</v>
      </c>
      <c r="G58" s="16">
        <v>31</v>
      </c>
      <c r="H58" s="16">
        <v>0</v>
      </c>
      <c r="I58" s="16">
        <v>0</v>
      </c>
      <c r="J58" s="16">
        <v>0</v>
      </c>
      <c r="K58" s="16">
        <v>1</v>
      </c>
      <c r="L58" s="16">
        <v>0</v>
      </c>
      <c r="M58" s="16">
        <v>0</v>
      </c>
      <c r="N58" s="16">
        <v>0</v>
      </c>
      <c r="O58" s="16">
        <v>0</v>
      </c>
      <c r="P58" s="16">
        <v>0</v>
      </c>
      <c r="Q58" s="16">
        <v>7</v>
      </c>
      <c r="R58" s="16">
        <v>0</v>
      </c>
      <c r="S58" s="16">
        <v>0</v>
      </c>
      <c r="T58" s="16">
        <v>0</v>
      </c>
      <c r="U58" s="16">
        <v>0</v>
      </c>
      <c r="V58" s="16">
        <v>0</v>
      </c>
      <c r="W58" s="16">
        <v>0</v>
      </c>
      <c r="X58" s="16">
        <v>0</v>
      </c>
      <c r="Y58" s="16">
        <v>0</v>
      </c>
      <c r="Z58" s="16">
        <v>0</v>
      </c>
      <c r="AA58" s="16">
        <v>0</v>
      </c>
      <c r="AB58" s="16">
        <v>0</v>
      </c>
      <c r="AC58" s="16">
        <v>66</v>
      </c>
      <c r="AD58" s="31"/>
      <c r="AE58" s="31"/>
    </row>
    <row r="59" spans="1:31" s="33" customFormat="1">
      <c r="A59" s="18" t="s">
        <v>99</v>
      </c>
      <c r="B59" s="15">
        <v>58.485422999999997</v>
      </c>
      <c r="C59" s="15">
        <v>-96.244552999999996</v>
      </c>
      <c r="D59" s="18" t="s">
        <v>35</v>
      </c>
      <c r="E59" s="18"/>
      <c r="F59" s="18">
        <v>113</v>
      </c>
      <c r="G59" s="16">
        <v>0</v>
      </c>
      <c r="H59" s="16">
        <v>0</v>
      </c>
      <c r="I59" s="16">
        <v>0</v>
      </c>
      <c r="J59" s="16">
        <v>0</v>
      </c>
      <c r="K59" s="16">
        <v>0</v>
      </c>
      <c r="L59" s="16">
        <v>0</v>
      </c>
      <c r="M59" s="16">
        <v>0</v>
      </c>
      <c r="N59" s="16">
        <v>0</v>
      </c>
      <c r="O59" s="16">
        <v>0</v>
      </c>
      <c r="P59" s="16">
        <v>0</v>
      </c>
      <c r="Q59" s="16">
        <v>0</v>
      </c>
      <c r="R59" s="16">
        <v>0</v>
      </c>
      <c r="S59" s="16">
        <v>0</v>
      </c>
      <c r="T59" s="16">
        <v>0</v>
      </c>
      <c r="U59" s="16">
        <v>0</v>
      </c>
      <c r="V59" s="16">
        <v>0</v>
      </c>
      <c r="W59" s="16">
        <v>1</v>
      </c>
      <c r="X59" s="16">
        <v>0</v>
      </c>
      <c r="Y59" s="16">
        <v>0</v>
      </c>
      <c r="Z59" s="16">
        <v>0</v>
      </c>
      <c r="AA59" s="16">
        <v>0</v>
      </c>
      <c r="AB59" s="16">
        <v>0</v>
      </c>
      <c r="AC59" s="16">
        <v>114</v>
      </c>
      <c r="AD59" s="31"/>
      <c r="AE59" s="31"/>
    </row>
    <row r="60" spans="1:31" s="33" customFormat="1">
      <c r="A60" s="18" t="s">
        <v>100</v>
      </c>
      <c r="B60" s="15">
        <v>58.534218000000003</v>
      </c>
      <c r="C60" s="15">
        <v>-96.436756000000003</v>
      </c>
      <c r="D60" s="18" t="s">
        <v>35</v>
      </c>
      <c r="E60" s="18"/>
      <c r="F60" s="18">
        <v>0</v>
      </c>
      <c r="G60" s="18">
        <v>0</v>
      </c>
      <c r="H60" s="18">
        <v>0</v>
      </c>
      <c r="I60" s="18">
        <v>0</v>
      </c>
      <c r="J60" s="16">
        <v>0</v>
      </c>
      <c r="K60" s="18">
        <v>0</v>
      </c>
      <c r="L60" s="18">
        <v>0</v>
      </c>
      <c r="M60" s="18">
        <v>0</v>
      </c>
      <c r="N60" s="18">
        <v>0</v>
      </c>
      <c r="O60" s="18">
        <v>0</v>
      </c>
      <c r="P60" s="18">
        <v>0</v>
      </c>
      <c r="Q60" s="18">
        <v>0</v>
      </c>
      <c r="R60" s="16">
        <v>0</v>
      </c>
      <c r="S60" s="18">
        <v>0</v>
      </c>
      <c r="T60" s="18">
        <v>0</v>
      </c>
      <c r="U60" s="18">
        <v>0</v>
      </c>
      <c r="V60" s="18">
        <v>0</v>
      </c>
      <c r="W60" s="18">
        <v>0</v>
      </c>
      <c r="X60" s="18">
        <v>0</v>
      </c>
      <c r="Y60" s="16">
        <v>0</v>
      </c>
      <c r="Z60" s="16">
        <v>0</v>
      </c>
      <c r="AA60" s="18">
        <v>0</v>
      </c>
      <c r="AB60" s="18">
        <v>0</v>
      </c>
      <c r="AC60" s="16">
        <v>0</v>
      </c>
      <c r="AD60" s="31"/>
      <c r="AE60" s="31"/>
    </row>
    <row r="61" spans="1:31" s="33" customFormat="1">
      <c r="A61" s="18" t="s">
        <v>101</v>
      </c>
      <c r="B61" s="15">
        <v>58.265715</v>
      </c>
      <c r="C61" s="15">
        <v>-96.504520999999997</v>
      </c>
      <c r="D61" s="18" t="s">
        <v>102</v>
      </c>
      <c r="E61" s="18"/>
      <c r="F61" s="18">
        <v>129</v>
      </c>
      <c r="G61" s="16">
        <v>2</v>
      </c>
      <c r="H61" s="16">
        <v>0</v>
      </c>
      <c r="I61" s="16">
        <v>0</v>
      </c>
      <c r="J61" s="16">
        <v>0</v>
      </c>
      <c r="K61" s="16">
        <v>0</v>
      </c>
      <c r="L61" s="16">
        <v>0</v>
      </c>
      <c r="M61" s="16">
        <v>1</v>
      </c>
      <c r="N61" s="16">
        <v>0</v>
      </c>
      <c r="O61" s="16">
        <v>0</v>
      </c>
      <c r="P61" s="16">
        <v>0</v>
      </c>
      <c r="Q61" s="16">
        <v>3</v>
      </c>
      <c r="R61" s="16">
        <v>0</v>
      </c>
      <c r="S61" s="16">
        <v>13</v>
      </c>
      <c r="T61" s="16">
        <v>0</v>
      </c>
      <c r="U61" s="16">
        <v>0</v>
      </c>
      <c r="V61" s="16">
        <v>0</v>
      </c>
      <c r="W61" s="16">
        <v>1</v>
      </c>
      <c r="X61" s="16">
        <v>0</v>
      </c>
      <c r="Y61" s="16">
        <v>0</v>
      </c>
      <c r="Z61" s="16">
        <v>0</v>
      </c>
      <c r="AA61" s="16">
        <v>0</v>
      </c>
      <c r="AB61" s="16">
        <v>0</v>
      </c>
      <c r="AC61" s="16">
        <v>149</v>
      </c>
      <c r="AD61" s="31"/>
      <c r="AE61" s="31"/>
    </row>
    <row r="62" spans="1:31" s="33" customFormat="1">
      <c r="A62" s="18" t="s">
        <v>103</v>
      </c>
      <c r="B62" s="15">
        <v>58.213439999999999</v>
      </c>
      <c r="C62" s="15">
        <v>-96.421480000000003</v>
      </c>
      <c r="D62" s="18" t="s">
        <v>35</v>
      </c>
      <c r="E62" s="18"/>
      <c r="F62" s="18">
        <v>157</v>
      </c>
      <c r="G62" s="16">
        <v>3</v>
      </c>
      <c r="H62" s="16">
        <v>0</v>
      </c>
      <c r="I62" s="16">
        <v>0</v>
      </c>
      <c r="J62" s="16">
        <v>0</v>
      </c>
      <c r="K62" s="16">
        <v>2</v>
      </c>
      <c r="L62" s="16">
        <v>0</v>
      </c>
      <c r="M62" s="16">
        <v>4</v>
      </c>
      <c r="N62" s="16">
        <v>0</v>
      </c>
      <c r="O62" s="16">
        <v>0</v>
      </c>
      <c r="P62" s="16">
        <v>0</v>
      </c>
      <c r="Q62" s="16">
        <v>12</v>
      </c>
      <c r="R62" s="16">
        <v>0</v>
      </c>
      <c r="S62" s="16">
        <v>20</v>
      </c>
      <c r="T62" s="16">
        <v>0</v>
      </c>
      <c r="U62" s="16">
        <v>0</v>
      </c>
      <c r="V62" s="16">
        <v>0</v>
      </c>
      <c r="W62" s="16">
        <v>4</v>
      </c>
      <c r="X62" s="16">
        <v>0</v>
      </c>
      <c r="Y62" s="16">
        <v>0</v>
      </c>
      <c r="Z62" s="16">
        <v>0</v>
      </c>
      <c r="AA62" s="16">
        <v>0</v>
      </c>
      <c r="AB62" s="16">
        <v>0</v>
      </c>
      <c r="AC62" s="16">
        <v>202</v>
      </c>
      <c r="AD62" s="31"/>
      <c r="AE62" s="31"/>
    </row>
    <row r="63" spans="1:31" s="33" customFormat="1">
      <c r="A63" s="18" t="s">
        <v>104</v>
      </c>
      <c r="B63" s="15">
        <v>58.172494</v>
      </c>
      <c r="C63" s="15">
        <v>-96.573678999999998</v>
      </c>
      <c r="D63" s="18" t="s">
        <v>35</v>
      </c>
      <c r="E63" s="18"/>
      <c r="F63" s="18">
        <v>0</v>
      </c>
      <c r="G63" s="18">
        <v>0</v>
      </c>
      <c r="H63" s="18">
        <v>0</v>
      </c>
      <c r="I63" s="18">
        <v>0</v>
      </c>
      <c r="J63" s="16">
        <v>0</v>
      </c>
      <c r="K63" s="18">
        <v>0</v>
      </c>
      <c r="L63" s="18">
        <v>0</v>
      </c>
      <c r="M63" s="18">
        <v>0</v>
      </c>
      <c r="N63" s="18">
        <v>0</v>
      </c>
      <c r="O63" s="18">
        <v>0</v>
      </c>
      <c r="P63" s="18">
        <v>0</v>
      </c>
      <c r="Q63" s="18">
        <v>0</v>
      </c>
      <c r="R63" s="16">
        <v>0</v>
      </c>
      <c r="S63" s="18">
        <v>0</v>
      </c>
      <c r="T63" s="18">
        <v>0</v>
      </c>
      <c r="U63" s="18">
        <v>0</v>
      </c>
      <c r="V63" s="18">
        <v>0</v>
      </c>
      <c r="W63" s="18">
        <v>0</v>
      </c>
      <c r="X63" s="18">
        <v>0</v>
      </c>
      <c r="Y63" s="16">
        <v>0</v>
      </c>
      <c r="Z63" s="16">
        <v>0</v>
      </c>
      <c r="AA63" s="18">
        <v>0</v>
      </c>
      <c r="AB63" s="18">
        <v>0</v>
      </c>
      <c r="AC63" s="16">
        <v>0</v>
      </c>
      <c r="AD63" s="31"/>
      <c r="AE63" s="31"/>
    </row>
    <row r="64" spans="1:31" s="33" customFormat="1">
      <c r="A64" s="18" t="s">
        <v>105</v>
      </c>
      <c r="B64" s="15">
        <v>58.125808999999997</v>
      </c>
      <c r="C64" s="15">
        <v>-96.478295000000003</v>
      </c>
      <c r="D64" s="18" t="s">
        <v>35</v>
      </c>
      <c r="E64" s="18"/>
      <c r="F64" s="18">
        <v>12</v>
      </c>
      <c r="G64" s="16">
        <v>2</v>
      </c>
      <c r="H64" s="16">
        <v>0</v>
      </c>
      <c r="I64" s="16">
        <v>0</v>
      </c>
      <c r="J64" s="16">
        <v>0</v>
      </c>
      <c r="K64" s="16">
        <v>0</v>
      </c>
      <c r="L64" s="16">
        <v>0</v>
      </c>
      <c r="M64" s="16">
        <v>2</v>
      </c>
      <c r="N64" s="16">
        <v>0</v>
      </c>
      <c r="O64" s="16">
        <v>0</v>
      </c>
      <c r="P64" s="16">
        <v>0</v>
      </c>
      <c r="Q64" s="16">
        <v>0</v>
      </c>
      <c r="R64" s="16">
        <v>0</v>
      </c>
      <c r="S64" s="16">
        <v>1</v>
      </c>
      <c r="T64" s="16">
        <v>0</v>
      </c>
      <c r="U64" s="16">
        <v>0</v>
      </c>
      <c r="V64" s="16">
        <v>0</v>
      </c>
      <c r="W64" s="16">
        <v>0</v>
      </c>
      <c r="X64" s="16">
        <v>0</v>
      </c>
      <c r="Y64" s="16">
        <v>0</v>
      </c>
      <c r="Z64" s="16">
        <v>0</v>
      </c>
      <c r="AA64" s="16">
        <v>0</v>
      </c>
      <c r="AB64" s="16">
        <v>0</v>
      </c>
      <c r="AC64" s="16">
        <v>17</v>
      </c>
      <c r="AD64" s="31"/>
      <c r="AE64" s="31"/>
    </row>
    <row r="65" spans="1:31" s="33" customFormat="1">
      <c r="A65" s="18" t="s">
        <v>106</v>
      </c>
      <c r="B65" s="15">
        <v>58.241799999999998</v>
      </c>
      <c r="C65" s="15">
        <v>-95.354656000000006</v>
      </c>
      <c r="D65" s="18" t="s">
        <v>35</v>
      </c>
      <c r="E65" s="18"/>
      <c r="F65" s="18">
        <v>35</v>
      </c>
      <c r="G65" s="16">
        <v>35</v>
      </c>
      <c r="H65" s="16">
        <v>0</v>
      </c>
      <c r="I65" s="16">
        <v>0</v>
      </c>
      <c r="J65" s="16">
        <v>0</v>
      </c>
      <c r="K65" s="16">
        <v>0</v>
      </c>
      <c r="L65" s="16">
        <v>0</v>
      </c>
      <c r="M65" s="16">
        <v>0</v>
      </c>
      <c r="N65" s="16">
        <v>0</v>
      </c>
      <c r="O65" s="16">
        <v>0</v>
      </c>
      <c r="P65" s="16">
        <v>0</v>
      </c>
      <c r="Q65" s="16">
        <v>2</v>
      </c>
      <c r="R65" s="16">
        <v>0</v>
      </c>
      <c r="S65" s="16">
        <v>2</v>
      </c>
      <c r="T65" s="16">
        <v>0</v>
      </c>
      <c r="U65" s="16">
        <v>0</v>
      </c>
      <c r="V65" s="16">
        <v>0</v>
      </c>
      <c r="W65" s="16">
        <v>0</v>
      </c>
      <c r="X65" s="16">
        <v>0</v>
      </c>
      <c r="Y65" s="16">
        <v>0</v>
      </c>
      <c r="Z65" s="16">
        <v>0</v>
      </c>
      <c r="AA65" s="16">
        <v>0</v>
      </c>
      <c r="AB65" s="16">
        <v>0</v>
      </c>
      <c r="AC65" s="16">
        <v>74</v>
      </c>
      <c r="AD65" s="31"/>
      <c r="AE65" s="31"/>
    </row>
    <row r="66" spans="1:31" s="33" customFormat="1">
      <c r="A66" s="18" t="s">
        <v>107</v>
      </c>
      <c r="B66" s="15">
        <v>58.154564000000001</v>
      </c>
      <c r="C66" s="15">
        <v>-96.117418000000001</v>
      </c>
      <c r="D66" s="18" t="s">
        <v>35</v>
      </c>
      <c r="E66" s="18"/>
      <c r="F66" s="18">
        <v>0</v>
      </c>
      <c r="G66" s="18">
        <v>0</v>
      </c>
      <c r="H66" s="18">
        <v>0</v>
      </c>
      <c r="I66" s="18">
        <v>0</v>
      </c>
      <c r="J66" s="16">
        <v>0</v>
      </c>
      <c r="K66" s="18">
        <v>0</v>
      </c>
      <c r="L66" s="18">
        <v>0</v>
      </c>
      <c r="M66" s="18">
        <v>0</v>
      </c>
      <c r="N66" s="18">
        <v>0</v>
      </c>
      <c r="O66" s="18">
        <v>0</v>
      </c>
      <c r="P66" s="18">
        <v>0</v>
      </c>
      <c r="Q66" s="18">
        <v>0</v>
      </c>
      <c r="R66" s="16">
        <v>0</v>
      </c>
      <c r="S66" s="18">
        <v>0</v>
      </c>
      <c r="T66" s="18">
        <v>0</v>
      </c>
      <c r="U66" s="18">
        <v>0</v>
      </c>
      <c r="V66" s="18">
        <v>0</v>
      </c>
      <c r="W66" s="18">
        <v>0</v>
      </c>
      <c r="X66" s="18">
        <v>0</v>
      </c>
      <c r="Y66" s="16">
        <v>0</v>
      </c>
      <c r="Z66" s="16">
        <v>0</v>
      </c>
      <c r="AA66" s="18">
        <v>0</v>
      </c>
      <c r="AB66" s="18">
        <v>0</v>
      </c>
      <c r="AC66" s="16">
        <v>0</v>
      </c>
      <c r="AD66" s="31"/>
      <c r="AE66" s="31"/>
    </row>
    <row r="67" spans="1:31" s="33" customFormat="1">
      <c r="A67" s="18" t="s">
        <v>108</v>
      </c>
      <c r="B67" s="15">
        <v>58.123826000000001</v>
      </c>
      <c r="C67" s="15">
        <v>-96.378206000000006</v>
      </c>
      <c r="D67" s="18" t="s">
        <v>109</v>
      </c>
      <c r="E67" s="18"/>
      <c r="F67" s="18">
        <v>0</v>
      </c>
      <c r="G67" s="18">
        <v>0</v>
      </c>
      <c r="H67" s="18">
        <v>0</v>
      </c>
      <c r="I67" s="18">
        <v>0</v>
      </c>
      <c r="J67" s="16">
        <v>0</v>
      </c>
      <c r="K67" s="18">
        <v>0</v>
      </c>
      <c r="L67" s="18">
        <v>0</v>
      </c>
      <c r="M67" s="18">
        <v>0</v>
      </c>
      <c r="N67" s="18">
        <v>0</v>
      </c>
      <c r="O67" s="18">
        <v>0</v>
      </c>
      <c r="P67" s="18">
        <v>0</v>
      </c>
      <c r="Q67" s="18">
        <v>0</v>
      </c>
      <c r="R67" s="16">
        <v>0</v>
      </c>
      <c r="S67" s="18">
        <v>0</v>
      </c>
      <c r="T67" s="18">
        <v>0</v>
      </c>
      <c r="U67" s="18">
        <v>0</v>
      </c>
      <c r="V67" s="18">
        <v>0</v>
      </c>
      <c r="W67" s="18">
        <v>0</v>
      </c>
      <c r="X67" s="18">
        <v>0</v>
      </c>
      <c r="Y67" s="16">
        <v>0</v>
      </c>
      <c r="Z67" s="16">
        <v>0</v>
      </c>
      <c r="AA67" s="18">
        <v>0</v>
      </c>
      <c r="AB67" s="18">
        <v>0</v>
      </c>
      <c r="AC67" s="16">
        <v>0</v>
      </c>
      <c r="AD67" s="31"/>
      <c r="AE67" s="31"/>
    </row>
    <row r="68" spans="1:31" s="33" customFormat="1">
      <c r="A68" s="18" t="s">
        <v>110</v>
      </c>
      <c r="B68" s="15">
        <v>58.287081999999998</v>
      </c>
      <c r="C68" s="15">
        <v>-96.639077</v>
      </c>
      <c r="D68" s="18" t="s">
        <v>35</v>
      </c>
      <c r="E68" s="18"/>
      <c r="F68" s="18">
        <v>38</v>
      </c>
      <c r="G68" s="16">
        <v>7</v>
      </c>
      <c r="H68" s="16">
        <v>0</v>
      </c>
      <c r="I68" s="16">
        <v>0</v>
      </c>
      <c r="J68" s="16">
        <v>0</v>
      </c>
      <c r="K68" s="16">
        <v>0</v>
      </c>
      <c r="L68" s="16">
        <v>0</v>
      </c>
      <c r="M68" s="16">
        <v>0</v>
      </c>
      <c r="N68" s="16">
        <v>0</v>
      </c>
      <c r="O68" s="16">
        <v>0</v>
      </c>
      <c r="P68" s="16">
        <v>3</v>
      </c>
      <c r="Q68" s="16">
        <v>0</v>
      </c>
      <c r="R68" s="16">
        <v>0</v>
      </c>
      <c r="S68" s="16">
        <v>1</v>
      </c>
      <c r="T68" s="16">
        <v>0</v>
      </c>
      <c r="U68" s="16">
        <v>0</v>
      </c>
      <c r="V68" s="16">
        <v>0</v>
      </c>
      <c r="W68" s="16">
        <v>1</v>
      </c>
      <c r="X68" s="16">
        <v>0</v>
      </c>
      <c r="Y68" s="16">
        <v>0</v>
      </c>
      <c r="Z68" s="16">
        <v>0</v>
      </c>
      <c r="AA68" s="16">
        <v>0</v>
      </c>
      <c r="AB68" s="16">
        <v>0</v>
      </c>
      <c r="AC68" s="16">
        <v>50</v>
      </c>
      <c r="AD68" s="31"/>
      <c r="AE68" s="31"/>
    </row>
    <row r="69" spans="1:31" s="33" customFormat="1">
      <c r="A69" s="18" t="s">
        <v>111</v>
      </c>
      <c r="B69" s="15">
        <v>58.330692999999997</v>
      </c>
      <c r="C69" s="15">
        <v>-95.945497000000003</v>
      </c>
      <c r="D69" s="18" t="s">
        <v>35</v>
      </c>
      <c r="E69" s="18"/>
      <c r="F69" s="18">
        <v>0</v>
      </c>
      <c r="G69" s="18">
        <v>0</v>
      </c>
      <c r="H69" s="18">
        <v>0</v>
      </c>
      <c r="I69" s="18">
        <v>0</v>
      </c>
      <c r="J69" s="16">
        <v>0</v>
      </c>
      <c r="K69" s="18">
        <v>0</v>
      </c>
      <c r="L69" s="18">
        <v>0</v>
      </c>
      <c r="M69" s="18">
        <v>0</v>
      </c>
      <c r="N69" s="18">
        <v>0</v>
      </c>
      <c r="O69" s="18">
        <v>0</v>
      </c>
      <c r="P69" s="18">
        <v>0</v>
      </c>
      <c r="Q69" s="18">
        <v>0</v>
      </c>
      <c r="R69" s="16">
        <v>0</v>
      </c>
      <c r="S69" s="18">
        <v>0</v>
      </c>
      <c r="T69" s="18">
        <v>0</v>
      </c>
      <c r="U69" s="18">
        <v>0</v>
      </c>
      <c r="V69" s="18">
        <v>0</v>
      </c>
      <c r="W69" s="18">
        <v>0</v>
      </c>
      <c r="X69" s="18">
        <v>0</v>
      </c>
      <c r="Y69" s="16">
        <v>0</v>
      </c>
      <c r="Z69" s="16">
        <v>0</v>
      </c>
      <c r="AA69" s="18">
        <v>0</v>
      </c>
      <c r="AB69" s="18">
        <v>0</v>
      </c>
      <c r="AC69" s="16">
        <v>0</v>
      </c>
      <c r="AD69" s="31"/>
      <c r="AE69" s="31"/>
    </row>
    <row r="70" spans="1:31" s="33" customFormat="1">
      <c r="A70" s="18" t="s">
        <v>112</v>
      </c>
      <c r="B70" s="15">
        <v>58.215955000000001</v>
      </c>
      <c r="C70" s="15">
        <v>-95.970642999999995</v>
      </c>
      <c r="D70" s="18" t="s">
        <v>35</v>
      </c>
      <c r="E70" s="18"/>
      <c r="F70" s="18">
        <v>0</v>
      </c>
      <c r="G70" s="18">
        <v>0</v>
      </c>
      <c r="H70" s="18">
        <v>0</v>
      </c>
      <c r="I70" s="16">
        <v>0</v>
      </c>
      <c r="J70" s="16">
        <v>0</v>
      </c>
      <c r="K70" s="18">
        <v>0</v>
      </c>
      <c r="L70" s="18">
        <v>0</v>
      </c>
      <c r="M70" s="18">
        <v>0</v>
      </c>
      <c r="N70" s="18">
        <v>0</v>
      </c>
      <c r="O70" s="18">
        <v>0</v>
      </c>
      <c r="P70" s="18">
        <v>0</v>
      </c>
      <c r="Q70" s="18">
        <v>0</v>
      </c>
      <c r="R70" s="16">
        <v>0</v>
      </c>
      <c r="S70" s="18">
        <v>0</v>
      </c>
      <c r="T70" s="18">
        <v>0</v>
      </c>
      <c r="U70" s="18">
        <v>0</v>
      </c>
      <c r="V70" s="18">
        <v>0</v>
      </c>
      <c r="W70" s="18">
        <v>0</v>
      </c>
      <c r="X70" s="18">
        <v>0</v>
      </c>
      <c r="Y70" s="16">
        <v>0</v>
      </c>
      <c r="Z70" s="16">
        <v>0</v>
      </c>
      <c r="AA70" s="18">
        <v>0</v>
      </c>
      <c r="AB70" s="18">
        <v>0</v>
      </c>
      <c r="AC70" s="16">
        <v>0</v>
      </c>
      <c r="AD70" s="31"/>
      <c r="AE70" s="31"/>
    </row>
    <row r="71" spans="1:31" s="33" customFormat="1">
      <c r="A71" s="18" t="s">
        <v>113</v>
      </c>
      <c r="B71" s="15">
        <v>58.452576999999998</v>
      </c>
      <c r="C71" s="15">
        <v>-96.069091999999998</v>
      </c>
      <c r="D71" s="18" t="s">
        <v>35</v>
      </c>
      <c r="E71" s="18"/>
      <c r="F71" s="18">
        <v>121</v>
      </c>
      <c r="G71" s="16">
        <v>2</v>
      </c>
      <c r="H71" s="16">
        <v>0</v>
      </c>
      <c r="I71" s="16">
        <v>0</v>
      </c>
      <c r="J71" s="16">
        <v>0</v>
      </c>
      <c r="K71" s="16">
        <v>0</v>
      </c>
      <c r="L71" s="16">
        <v>34</v>
      </c>
      <c r="M71" s="16">
        <v>0</v>
      </c>
      <c r="N71" s="16">
        <v>0</v>
      </c>
      <c r="O71" s="16">
        <v>0</v>
      </c>
      <c r="P71" s="16">
        <v>0</v>
      </c>
      <c r="Q71" s="16">
        <v>1</v>
      </c>
      <c r="R71" s="16">
        <v>0</v>
      </c>
      <c r="S71" s="16">
        <v>0</v>
      </c>
      <c r="T71" s="16">
        <v>0</v>
      </c>
      <c r="U71" s="16">
        <v>0</v>
      </c>
      <c r="V71" s="16">
        <v>0</v>
      </c>
      <c r="W71" s="16">
        <v>3</v>
      </c>
      <c r="X71" s="16">
        <v>0</v>
      </c>
      <c r="Y71" s="16">
        <v>0</v>
      </c>
      <c r="Z71" s="16">
        <v>0</v>
      </c>
      <c r="AA71" s="16">
        <v>0</v>
      </c>
      <c r="AB71" s="16">
        <v>0</v>
      </c>
      <c r="AC71" s="16">
        <v>161</v>
      </c>
      <c r="AD71" s="31"/>
      <c r="AE71" s="31"/>
    </row>
    <row r="72" spans="1:31" s="33" customFormat="1">
      <c r="A72" s="18" t="s">
        <v>114</v>
      </c>
      <c r="B72" s="15">
        <v>58.546672000000001</v>
      </c>
      <c r="C72" s="15">
        <v>-95.544345000000007</v>
      </c>
      <c r="D72" s="18" t="s">
        <v>35</v>
      </c>
      <c r="E72" s="18"/>
      <c r="F72" s="18">
        <v>61</v>
      </c>
      <c r="G72" s="16">
        <v>63</v>
      </c>
      <c r="H72" s="16">
        <v>0</v>
      </c>
      <c r="I72" s="16">
        <v>0</v>
      </c>
      <c r="J72" s="16">
        <v>0</v>
      </c>
      <c r="K72" s="16">
        <v>4</v>
      </c>
      <c r="L72" s="16">
        <v>0</v>
      </c>
      <c r="M72" s="16">
        <v>0</v>
      </c>
      <c r="N72" s="16">
        <v>0</v>
      </c>
      <c r="O72" s="16">
        <v>0</v>
      </c>
      <c r="P72" s="16">
        <v>11</v>
      </c>
      <c r="Q72" s="16">
        <v>2</v>
      </c>
      <c r="R72" s="16">
        <v>0</v>
      </c>
      <c r="S72" s="16">
        <v>3</v>
      </c>
      <c r="T72" s="16">
        <v>0</v>
      </c>
      <c r="U72" s="16">
        <v>0</v>
      </c>
      <c r="V72" s="16">
        <v>0</v>
      </c>
      <c r="W72" s="16">
        <v>0</v>
      </c>
      <c r="X72" s="16">
        <v>0</v>
      </c>
      <c r="Y72" s="16">
        <v>0</v>
      </c>
      <c r="Z72" s="16">
        <v>0</v>
      </c>
      <c r="AA72" s="16">
        <v>0</v>
      </c>
      <c r="AB72" s="16">
        <v>0</v>
      </c>
      <c r="AC72" s="16">
        <v>144</v>
      </c>
      <c r="AD72" s="31"/>
      <c r="AE72" s="31"/>
    </row>
    <row r="73" spans="1:31" s="33" customFormat="1">
      <c r="A73" s="18" t="s">
        <v>115</v>
      </c>
      <c r="B73" s="20">
        <v>58.126297999999998</v>
      </c>
      <c r="C73" s="20">
        <v>-96.583303000000001</v>
      </c>
      <c r="D73" s="18" t="s">
        <v>35</v>
      </c>
      <c r="E73" s="18"/>
      <c r="F73" s="18">
        <v>179</v>
      </c>
      <c r="G73" s="16">
        <v>43</v>
      </c>
      <c r="H73" s="16">
        <v>0</v>
      </c>
      <c r="I73" s="16">
        <v>0</v>
      </c>
      <c r="J73" s="16">
        <v>0</v>
      </c>
      <c r="K73" s="16">
        <v>0</v>
      </c>
      <c r="L73" s="16">
        <v>0</v>
      </c>
      <c r="M73" s="16">
        <v>6</v>
      </c>
      <c r="N73" s="16">
        <v>0</v>
      </c>
      <c r="O73" s="16">
        <v>0</v>
      </c>
      <c r="P73" s="16">
        <v>8</v>
      </c>
      <c r="Q73" s="16">
        <v>11</v>
      </c>
      <c r="R73" s="16">
        <v>0</v>
      </c>
      <c r="S73" s="16">
        <v>19</v>
      </c>
      <c r="T73" s="16">
        <v>0</v>
      </c>
      <c r="U73" s="16">
        <v>4</v>
      </c>
      <c r="V73" s="16">
        <v>0</v>
      </c>
      <c r="W73" s="16">
        <v>5</v>
      </c>
      <c r="X73" s="16">
        <v>0</v>
      </c>
      <c r="Y73" s="16">
        <v>0</v>
      </c>
      <c r="Z73" s="16">
        <v>0</v>
      </c>
      <c r="AA73" s="16">
        <v>0</v>
      </c>
      <c r="AB73" s="16">
        <v>0</v>
      </c>
      <c r="AC73" s="16">
        <v>275</v>
      </c>
      <c r="AD73" s="31"/>
      <c r="AE73" s="31"/>
    </row>
    <row r="74" spans="1:31" s="33" customFormat="1">
      <c r="A74" s="18" t="s">
        <v>116</v>
      </c>
      <c r="B74" s="15">
        <v>58.118237000000001</v>
      </c>
      <c r="C74" s="15">
        <v>-96.089478</v>
      </c>
      <c r="D74" s="18" t="s">
        <v>35</v>
      </c>
      <c r="E74" s="18"/>
      <c r="F74" s="18">
        <v>19</v>
      </c>
      <c r="G74" s="16">
        <v>5</v>
      </c>
      <c r="H74" s="16">
        <v>0</v>
      </c>
      <c r="I74" s="16">
        <v>0</v>
      </c>
      <c r="J74" s="16">
        <v>0</v>
      </c>
      <c r="K74" s="16">
        <v>1</v>
      </c>
      <c r="L74" s="16">
        <v>0</v>
      </c>
      <c r="M74" s="16">
        <v>0</v>
      </c>
      <c r="N74" s="16">
        <v>0</v>
      </c>
      <c r="O74" s="16">
        <v>0</v>
      </c>
      <c r="P74" s="16">
        <v>0</v>
      </c>
      <c r="Q74" s="16">
        <v>1</v>
      </c>
      <c r="R74" s="16">
        <v>0</v>
      </c>
      <c r="S74" s="16">
        <v>0</v>
      </c>
      <c r="T74" s="16">
        <v>0</v>
      </c>
      <c r="U74" s="16">
        <v>0</v>
      </c>
      <c r="V74" s="16">
        <v>0</v>
      </c>
      <c r="W74" s="16">
        <v>1</v>
      </c>
      <c r="X74" s="16">
        <v>0</v>
      </c>
      <c r="Y74" s="16">
        <v>0</v>
      </c>
      <c r="Z74" s="16">
        <v>0</v>
      </c>
      <c r="AA74" s="16">
        <v>0</v>
      </c>
      <c r="AB74" s="16">
        <v>0</v>
      </c>
      <c r="AC74" s="16">
        <v>27</v>
      </c>
      <c r="AD74" s="31"/>
      <c r="AE74" s="31"/>
    </row>
    <row r="75" spans="1:31" s="33" customFormat="1">
      <c r="A75" s="18" t="s">
        <v>117</v>
      </c>
      <c r="B75" s="15">
        <v>58.118544999999997</v>
      </c>
      <c r="C75" s="15">
        <v>-95.527647000000002</v>
      </c>
      <c r="D75" s="18" t="s">
        <v>35</v>
      </c>
      <c r="E75" s="18"/>
      <c r="F75" s="18">
        <v>37</v>
      </c>
      <c r="G75" s="16">
        <v>29</v>
      </c>
      <c r="H75" s="16">
        <v>0</v>
      </c>
      <c r="I75" s="16">
        <v>0</v>
      </c>
      <c r="J75" s="16">
        <v>0</v>
      </c>
      <c r="K75" s="16">
        <v>0</v>
      </c>
      <c r="L75" s="16">
        <v>0</v>
      </c>
      <c r="M75" s="16">
        <v>0</v>
      </c>
      <c r="N75" s="16">
        <v>0</v>
      </c>
      <c r="O75" s="16">
        <v>0</v>
      </c>
      <c r="P75" s="16">
        <v>0</v>
      </c>
      <c r="Q75" s="16">
        <v>1</v>
      </c>
      <c r="R75" s="16">
        <v>0</v>
      </c>
      <c r="S75" s="16">
        <v>1</v>
      </c>
      <c r="T75" s="16">
        <v>0</v>
      </c>
      <c r="U75" s="16">
        <v>0</v>
      </c>
      <c r="V75" s="16">
        <v>0</v>
      </c>
      <c r="W75" s="16">
        <v>0</v>
      </c>
      <c r="X75" s="16">
        <v>0</v>
      </c>
      <c r="Y75" s="16">
        <v>0</v>
      </c>
      <c r="Z75" s="16">
        <v>0</v>
      </c>
      <c r="AA75" s="16">
        <v>0</v>
      </c>
      <c r="AB75" s="16">
        <v>0</v>
      </c>
      <c r="AC75" s="16">
        <v>68</v>
      </c>
      <c r="AD75" s="31"/>
      <c r="AE75" s="31"/>
    </row>
    <row r="76" spans="1:31" s="33" customFormat="1">
      <c r="A76" s="18" t="s">
        <v>118</v>
      </c>
      <c r="B76" s="15">
        <v>58.511164000000001</v>
      </c>
      <c r="C76" s="15">
        <v>-96.116972000000004</v>
      </c>
      <c r="D76" s="18" t="s">
        <v>35</v>
      </c>
      <c r="E76" s="18"/>
      <c r="F76" s="18">
        <v>383</v>
      </c>
      <c r="G76" s="16">
        <v>74</v>
      </c>
      <c r="H76" s="16">
        <v>0</v>
      </c>
      <c r="I76" s="16">
        <v>0</v>
      </c>
      <c r="J76" s="16">
        <v>0</v>
      </c>
      <c r="K76" s="16">
        <v>5</v>
      </c>
      <c r="L76" s="16">
        <v>0</v>
      </c>
      <c r="M76" s="16">
        <v>0</v>
      </c>
      <c r="N76" s="16">
        <v>0</v>
      </c>
      <c r="O76" s="16">
        <v>0</v>
      </c>
      <c r="P76" s="16">
        <v>16</v>
      </c>
      <c r="Q76" s="16">
        <v>4</v>
      </c>
      <c r="R76" s="16">
        <v>0</v>
      </c>
      <c r="S76" s="16">
        <v>32</v>
      </c>
      <c r="T76" s="16">
        <v>0</v>
      </c>
      <c r="U76" s="16">
        <v>0</v>
      </c>
      <c r="V76" s="16">
        <v>0</v>
      </c>
      <c r="W76" s="16">
        <v>10</v>
      </c>
      <c r="X76" s="16">
        <v>0</v>
      </c>
      <c r="Y76" s="16">
        <v>0</v>
      </c>
      <c r="Z76" s="16">
        <v>0</v>
      </c>
      <c r="AA76" s="16">
        <v>0</v>
      </c>
      <c r="AB76" s="16">
        <v>0</v>
      </c>
      <c r="AC76" s="16">
        <v>524</v>
      </c>
      <c r="AD76" s="31"/>
      <c r="AE76" s="31"/>
    </row>
    <row r="77" spans="1:31" s="33" customFormat="1">
      <c r="A77" s="18" t="s">
        <v>119</v>
      </c>
      <c r="B77" s="15">
        <v>58.581280999999997</v>
      </c>
      <c r="C77" s="15">
        <v>-95.324873999999994</v>
      </c>
      <c r="D77" s="18" t="s">
        <v>35</v>
      </c>
      <c r="E77" s="18"/>
      <c r="F77" s="18">
        <v>22</v>
      </c>
      <c r="G77" s="16">
        <v>7</v>
      </c>
      <c r="H77" s="16">
        <v>0</v>
      </c>
      <c r="I77" s="16">
        <v>0</v>
      </c>
      <c r="J77" s="16">
        <v>0</v>
      </c>
      <c r="K77" s="16">
        <v>0</v>
      </c>
      <c r="L77" s="16">
        <v>0</v>
      </c>
      <c r="M77" s="16">
        <v>0</v>
      </c>
      <c r="N77" s="16">
        <v>0</v>
      </c>
      <c r="O77" s="16">
        <v>0</v>
      </c>
      <c r="P77" s="16">
        <v>1</v>
      </c>
      <c r="Q77" s="16">
        <v>3</v>
      </c>
      <c r="R77" s="16">
        <v>0</v>
      </c>
      <c r="S77" s="16">
        <v>4</v>
      </c>
      <c r="T77" s="16">
        <v>0</v>
      </c>
      <c r="U77" s="16">
        <v>0</v>
      </c>
      <c r="V77" s="16">
        <v>0</v>
      </c>
      <c r="W77" s="16">
        <v>0</v>
      </c>
      <c r="X77" s="16">
        <v>0</v>
      </c>
      <c r="Y77" s="16">
        <v>0</v>
      </c>
      <c r="Z77" s="16">
        <v>0</v>
      </c>
      <c r="AA77" s="16">
        <v>0</v>
      </c>
      <c r="AB77" s="16">
        <v>0</v>
      </c>
      <c r="AC77" s="16">
        <v>37</v>
      </c>
      <c r="AD77" s="31"/>
      <c r="AE77" s="31"/>
    </row>
    <row r="78" spans="1:31" s="33" customFormat="1">
      <c r="A78" s="18" t="s">
        <v>120</v>
      </c>
      <c r="B78" s="15">
        <v>58.443299000000003</v>
      </c>
      <c r="C78" s="15">
        <v>-96.318079999999995</v>
      </c>
      <c r="D78" s="18" t="s">
        <v>35</v>
      </c>
      <c r="E78" s="18"/>
      <c r="F78" s="18">
        <v>21</v>
      </c>
      <c r="G78" s="16">
        <v>1</v>
      </c>
      <c r="H78" s="16">
        <v>0</v>
      </c>
      <c r="I78" s="16">
        <v>0</v>
      </c>
      <c r="J78" s="16">
        <v>0</v>
      </c>
      <c r="K78" s="16">
        <v>1</v>
      </c>
      <c r="L78" s="16">
        <v>0</v>
      </c>
      <c r="M78" s="16">
        <v>0</v>
      </c>
      <c r="N78" s="16">
        <v>0</v>
      </c>
      <c r="O78" s="16">
        <v>0</v>
      </c>
      <c r="P78" s="16">
        <v>4</v>
      </c>
      <c r="Q78" s="16">
        <v>0</v>
      </c>
      <c r="R78" s="16">
        <v>0</v>
      </c>
      <c r="S78" s="16">
        <v>0</v>
      </c>
      <c r="T78" s="16">
        <v>0</v>
      </c>
      <c r="U78" s="16">
        <v>1</v>
      </c>
      <c r="V78" s="16">
        <v>0</v>
      </c>
      <c r="W78" s="16">
        <v>1</v>
      </c>
      <c r="X78" s="16">
        <v>0</v>
      </c>
      <c r="Y78" s="16">
        <v>0</v>
      </c>
      <c r="Z78" s="16">
        <v>0</v>
      </c>
      <c r="AA78" s="16">
        <v>0</v>
      </c>
      <c r="AB78" s="16">
        <v>0</v>
      </c>
      <c r="AC78" s="16">
        <v>29</v>
      </c>
      <c r="AD78" s="31"/>
      <c r="AE78" s="31"/>
    </row>
    <row r="79" spans="1:31" s="33" customFormat="1">
      <c r="A79" s="18" t="s">
        <v>121</v>
      </c>
      <c r="B79" s="15">
        <v>58.469014999999999</v>
      </c>
      <c r="C79" s="15">
        <v>-96.405353000000005</v>
      </c>
      <c r="D79" s="18" t="s">
        <v>35</v>
      </c>
      <c r="E79" s="18"/>
      <c r="F79" s="18">
        <v>45</v>
      </c>
      <c r="G79" s="16">
        <v>5</v>
      </c>
      <c r="H79" s="16">
        <v>0</v>
      </c>
      <c r="I79" s="16">
        <v>0</v>
      </c>
      <c r="J79" s="16">
        <v>0</v>
      </c>
      <c r="K79" s="16">
        <v>0</v>
      </c>
      <c r="L79" s="16">
        <v>0</v>
      </c>
      <c r="M79" s="16">
        <v>0</v>
      </c>
      <c r="N79" s="16">
        <v>0</v>
      </c>
      <c r="O79" s="16">
        <v>4</v>
      </c>
      <c r="P79" s="16">
        <v>1</v>
      </c>
      <c r="Q79" s="16">
        <v>0</v>
      </c>
      <c r="R79" s="16">
        <v>0</v>
      </c>
      <c r="S79" s="16">
        <v>0</v>
      </c>
      <c r="T79" s="16">
        <v>0</v>
      </c>
      <c r="U79" s="16">
        <v>0</v>
      </c>
      <c r="V79" s="16">
        <v>0</v>
      </c>
      <c r="W79" s="16">
        <v>1</v>
      </c>
      <c r="X79" s="16">
        <v>0</v>
      </c>
      <c r="Y79" s="16">
        <v>0</v>
      </c>
      <c r="Z79" s="16">
        <v>0</v>
      </c>
      <c r="AA79" s="16">
        <v>0</v>
      </c>
      <c r="AB79" s="16">
        <v>0</v>
      </c>
      <c r="AC79" s="16">
        <v>56</v>
      </c>
      <c r="AD79" s="31"/>
      <c r="AE79" s="31"/>
    </row>
    <row r="80" spans="1:31" s="33" customFormat="1">
      <c r="A80" s="18" t="s">
        <v>122</v>
      </c>
      <c r="B80" s="15">
        <v>58.429650000000002</v>
      </c>
      <c r="C80" s="15">
        <v>-95.381401999999994</v>
      </c>
      <c r="D80" s="18" t="s">
        <v>35</v>
      </c>
      <c r="E80" s="18"/>
      <c r="F80" s="18">
        <v>53</v>
      </c>
      <c r="G80" s="16">
        <v>11</v>
      </c>
      <c r="H80" s="16">
        <v>0</v>
      </c>
      <c r="I80" s="16">
        <v>0</v>
      </c>
      <c r="J80" s="16">
        <v>0</v>
      </c>
      <c r="K80" s="16">
        <v>0</v>
      </c>
      <c r="L80" s="16">
        <v>0</v>
      </c>
      <c r="M80" s="16">
        <v>0</v>
      </c>
      <c r="N80" s="16">
        <v>0</v>
      </c>
      <c r="O80" s="16">
        <v>0</v>
      </c>
      <c r="P80" s="16">
        <v>0</v>
      </c>
      <c r="Q80" s="16">
        <v>0</v>
      </c>
      <c r="R80" s="16">
        <v>0</v>
      </c>
      <c r="S80" s="16">
        <v>2</v>
      </c>
      <c r="T80" s="16">
        <v>0</v>
      </c>
      <c r="U80" s="16">
        <v>0</v>
      </c>
      <c r="V80" s="16">
        <v>0</v>
      </c>
      <c r="W80" s="16">
        <v>0</v>
      </c>
      <c r="X80" s="16">
        <v>0</v>
      </c>
      <c r="Y80" s="16">
        <v>0</v>
      </c>
      <c r="Z80" s="16">
        <v>0</v>
      </c>
      <c r="AA80" s="16">
        <v>0</v>
      </c>
      <c r="AB80" s="16">
        <v>0</v>
      </c>
      <c r="AC80" s="16">
        <v>66</v>
      </c>
      <c r="AD80" s="31"/>
      <c r="AE80" s="31"/>
    </row>
    <row r="81" spans="1:31" s="33" customFormat="1">
      <c r="A81" s="18" t="s">
        <v>123</v>
      </c>
      <c r="B81" s="15">
        <v>58.279781999999997</v>
      </c>
      <c r="C81" s="15">
        <v>-95.130852000000004</v>
      </c>
      <c r="D81" s="18" t="s">
        <v>35</v>
      </c>
      <c r="E81" s="18"/>
      <c r="F81" s="18">
        <v>18</v>
      </c>
      <c r="G81" s="16">
        <v>54</v>
      </c>
      <c r="H81" s="16">
        <v>0</v>
      </c>
      <c r="I81" s="16">
        <v>0</v>
      </c>
      <c r="J81" s="16">
        <v>0</v>
      </c>
      <c r="K81" s="16">
        <v>0</v>
      </c>
      <c r="L81" s="16">
        <v>0</v>
      </c>
      <c r="M81" s="16">
        <v>0</v>
      </c>
      <c r="N81" s="16">
        <v>0</v>
      </c>
      <c r="O81" s="16">
        <v>0</v>
      </c>
      <c r="P81" s="16">
        <v>0</v>
      </c>
      <c r="Q81" s="16">
        <v>0</v>
      </c>
      <c r="R81" s="16">
        <v>0</v>
      </c>
      <c r="S81" s="16">
        <v>0</v>
      </c>
      <c r="T81" s="16">
        <v>0</v>
      </c>
      <c r="U81" s="16">
        <v>0</v>
      </c>
      <c r="V81" s="16">
        <v>0</v>
      </c>
      <c r="W81" s="16">
        <v>0</v>
      </c>
      <c r="X81" s="16">
        <v>0</v>
      </c>
      <c r="Y81" s="16">
        <v>0</v>
      </c>
      <c r="Z81" s="16">
        <v>0</v>
      </c>
      <c r="AA81" s="16">
        <v>0</v>
      </c>
      <c r="AB81" s="16">
        <v>0</v>
      </c>
      <c r="AC81" s="16">
        <v>72</v>
      </c>
      <c r="AD81" s="31"/>
      <c r="AE81" s="31"/>
    </row>
    <row r="82" spans="1:31" s="33" customFormat="1">
      <c r="A82" s="18" t="s">
        <v>124</v>
      </c>
      <c r="B82" s="15">
        <v>58.322111999999997</v>
      </c>
      <c r="C82" s="15">
        <v>-95.497517999999999</v>
      </c>
      <c r="D82" s="18" t="s">
        <v>35</v>
      </c>
      <c r="E82" s="18"/>
      <c r="F82" s="18">
        <v>38</v>
      </c>
      <c r="G82" s="16">
        <v>23</v>
      </c>
      <c r="H82" s="16">
        <v>0</v>
      </c>
      <c r="I82" s="16">
        <v>0</v>
      </c>
      <c r="J82" s="16">
        <v>0</v>
      </c>
      <c r="K82" s="16">
        <v>0</v>
      </c>
      <c r="L82" s="16">
        <v>0</v>
      </c>
      <c r="M82" s="16">
        <v>0</v>
      </c>
      <c r="N82" s="16">
        <v>0</v>
      </c>
      <c r="O82" s="16">
        <v>0</v>
      </c>
      <c r="P82" s="16">
        <v>0</v>
      </c>
      <c r="Q82" s="16">
        <v>1</v>
      </c>
      <c r="R82" s="16">
        <v>0</v>
      </c>
      <c r="S82" s="16">
        <v>0</v>
      </c>
      <c r="T82" s="16">
        <v>0</v>
      </c>
      <c r="U82" s="16">
        <v>0</v>
      </c>
      <c r="V82" s="16">
        <v>0</v>
      </c>
      <c r="W82" s="16">
        <v>0</v>
      </c>
      <c r="X82" s="16">
        <v>0</v>
      </c>
      <c r="Y82" s="16">
        <v>0</v>
      </c>
      <c r="Z82" s="16">
        <v>0</v>
      </c>
      <c r="AA82" s="16">
        <v>0</v>
      </c>
      <c r="AB82" s="16">
        <v>0</v>
      </c>
      <c r="AC82" s="16">
        <v>62</v>
      </c>
      <c r="AD82" s="31"/>
      <c r="AE82" s="31"/>
    </row>
    <row r="83" spans="1:31" s="33" customFormat="1">
      <c r="A83" s="18" t="s">
        <v>125</v>
      </c>
      <c r="B83" s="15">
        <v>57.977156000000001</v>
      </c>
      <c r="C83" s="15">
        <v>-94.864448999999993</v>
      </c>
      <c r="D83" s="18" t="s">
        <v>35</v>
      </c>
      <c r="E83" s="18"/>
      <c r="F83" s="18">
        <v>67</v>
      </c>
      <c r="G83" s="16">
        <v>16</v>
      </c>
      <c r="H83" s="16">
        <v>0</v>
      </c>
      <c r="I83" s="16">
        <v>0</v>
      </c>
      <c r="J83" s="16">
        <v>0</v>
      </c>
      <c r="K83" s="16">
        <v>1</v>
      </c>
      <c r="L83" s="16">
        <v>0</v>
      </c>
      <c r="M83" s="16">
        <v>0</v>
      </c>
      <c r="N83" s="16">
        <v>0</v>
      </c>
      <c r="O83" s="16">
        <v>0</v>
      </c>
      <c r="P83" s="16">
        <v>1</v>
      </c>
      <c r="Q83" s="16">
        <v>0</v>
      </c>
      <c r="R83" s="16">
        <v>0</v>
      </c>
      <c r="S83" s="16">
        <v>0</v>
      </c>
      <c r="T83" s="16">
        <v>0</v>
      </c>
      <c r="U83" s="16">
        <v>0</v>
      </c>
      <c r="V83" s="16">
        <v>0</v>
      </c>
      <c r="W83" s="16">
        <v>0</v>
      </c>
      <c r="X83" s="16">
        <v>0</v>
      </c>
      <c r="Y83" s="16">
        <v>0</v>
      </c>
      <c r="Z83" s="16">
        <v>0</v>
      </c>
      <c r="AA83" s="16">
        <v>0</v>
      </c>
      <c r="AB83" s="16">
        <v>0</v>
      </c>
      <c r="AC83" s="16">
        <v>85</v>
      </c>
      <c r="AD83" s="31"/>
      <c r="AE83" s="31"/>
    </row>
    <row r="84" spans="1:31" s="33" customFormat="1">
      <c r="A84" s="18" t="s">
        <v>126</v>
      </c>
      <c r="B84" s="15">
        <v>58.107508000000003</v>
      </c>
      <c r="C84" s="15">
        <v>-95.932146000000003</v>
      </c>
      <c r="D84" s="18" t="s">
        <v>35</v>
      </c>
      <c r="E84" s="18"/>
      <c r="F84" s="18">
        <v>9</v>
      </c>
      <c r="G84" s="16">
        <v>1</v>
      </c>
      <c r="H84" s="16">
        <v>0</v>
      </c>
      <c r="I84" s="16">
        <v>0</v>
      </c>
      <c r="J84" s="16">
        <v>0</v>
      </c>
      <c r="K84" s="16">
        <v>0</v>
      </c>
      <c r="L84" s="16">
        <v>0</v>
      </c>
      <c r="M84" s="16">
        <v>0</v>
      </c>
      <c r="N84" s="16">
        <v>0</v>
      </c>
      <c r="O84" s="16">
        <v>0</v>
      </c>
      <c r="P84" s="16">
        <v>0</v>
      </c>
      <c r="Q84" s="16">
        <v>1</v>
      </c>
      <c r="R84" s="16">
        <v>0</v>
      </c>
      <c r="S84" s="16">
        <v>0</v>
      </c>
      <c r="T84" s="16">
        <v>0</v>
      </c>
      <c r="U84" s="16">
        <v>0</v>
      </c>
      <c r="V84" s="16">
        <v>0</v>
      </c>
      <c r="W84" s="16">
        <v>1</v>
      </c>
      <c r="X84" s="16">
        <v>0</v>
      </c>
      <c r="Y84" s="16">
        <v>0</v>
      </c>
      <c r="Z84" s="16">
        <v>0</v>
      </c>
      <c r="AA84" s="16">
        <v>0</v>
      </c>
      <c r="AB84" s="16">
        <v>0</v>
      </c>
      <c r="AC84" s="16">
        <v>12</v>
      </c>
      <c r="AD84" s="31"/>
      <c r="AE84" s="31"/>
    </row>
    <row r="85" spans="1:31" s="33" customFormat="1">
      <c r="A85" s="18" t="s">
        <v>127</v>
      </c>
      <c r="B85" s="15">
        <v>58.209499999999998</v>
      </c>
      <c r="C85" s="15">
        <v>-96.197552999999999</v>
      </c>
      <c r="D85" s="18" t="s">
        <v>35</v>
      </c>
      <c r="E85" s="18"/>
      <c r="F85" s="18">
        <v>30</v>
      </c>
      <c r="G85" s="16">
        <v>22</v>
      </c>
      <c r="H85" s="16">
        <v>0</v>
      </c>
      <c r="I85" s="16">
        <v>0</v>
      </c>
      <c r="J85" s="16">
        <v>0</v>
      </c>
      <c r="K85" s="16">
        <v>0</v>
      </c>
      <c r="L85" s="16">
        <v>0</v>
      </c>
      <c r="M85" s="16">
        <v>0</v>
      </c>
      <c r="N85" s="16">
        <v>0</v>
      </c>
      <c r="O85" s="16">
        <v>0</v>
      </c>
      <c r="P85" s="16">
        <v>0</v>
      </c>
      <c r="Q85" s="16">
        <v>0</v>
      </c>
      <c r="R85" s="16">
        <v>0</v>
      </c>
      <c r="S85" s="16">
        <v>0</v>
      </c>
      <c r="T85" s="16">
        <v>0</v>
      </c>
      <c r="U85" s="16">
        <v>0</v>
      </c>
      <c r="V85" s="16">
        <v>0</v>
      </c>
      <c r="W85" s="16">
        <v>0</v>
      </c>
      <c r="X85" s="16">
        <v>0</v>
      </c>
      <c r="Y85" s="16">
        <v>0</v>
      </c>
      <c r="Z85" s="16">
        <v>0</v>
      </c>
      <c r="AA85" s="16">
        <v>0</v>
      </c>
      <c r="AB85" s="16">
        <v>0</v>
      </c>
      <c r="AC85" s="16">
        <v>52</v>
      </c>
      <c r="AD85" s="31"/>
      <c r="AE85" s="31"/>
    </row>
    <row r="86" spans="1:31" s="33" customFormat="1">
      <c r="A86" s="18" t="s">
        <v>128</v>
      </c>
      <c r="B86" s="15">
        <v>58.148657</v>
      </c>
      <c r="C86" s="15">
        <v>-95.203585000000004</v>
      </c>
      <c r="D86" s="18" t="s">
        <v>35</v>
      </c>
      <c r="E86" s="18"/>
      <c r="F86" s="18">
        <v>4</v>
      </c>
      <c r="G86" s="16">
        <v>6</v>
      </c>
      <c r="H86" s="16">
        <v>0</v>
      </c>
      <c r="I86" s="16">
        <v>0</v>
      </c>
      <c r="J86" s="16">
        <v>0</v>
      </c>
      <c r="K86" s="16">
        <v>0</v>
      </c>
      <c r="L86" s="16">
        <v>0</v>
      </c>
      <c r="M86" s="16">
        <v>0</v>
      </c>
      <c r="N86" s="16">
        <v>0</v>
      </c>
      <c r="O86" s="16">
        <v>0</v>
      </c>
      <c r="P86" s="16">
        <v>0</v>
      </c>
      <c r="Q86" s="16">
        <v>0</v>
      </c>
      <c r="R86" s="16">
        <v>0</v>
      </c>
      <c r="S86" s="16">
        <v>0</v>
      </c>
      <c r="T86" s="16">
        <v>0</v>
      </c>
      <c r="U86" s="16">
        <v>0</v>
      </c>
      <c r="V86" s="16">
        <v>0</v>
      </c>
      <c r="W86" s="16">
        <v>0</v>
      </c>
      <c r="X86" s="16">
        <v>0</v>
      </c>
      <c r="Y86" s="16">
        <v>0</v>
      </c>
      <c r="Z86" s="16">
        <v>0</v>
      </c>
      <c r="AA86" s="16">
        <v>0</v>
      </c>
      <c r="AB86" s="16">
        <v>0</v>
      </c>
      <c r="AC86" s="16">
        <v>10</v>
      </c>
      <c r="AD86" s="31"/>
      <c r="AE86" s="31"/>
    </row>
    <row r="87" spans="1:31" s="33" customFormat="1">
      <c r="A87" s="18" t="s">
        <v>129</v>
      </c>
      <c r="B87" s="15">
        <v>58.358417000000003</v>
      </c>
      <c r="C87" s="15">
        <v>-97.149249999999995</v>
      </c>
      <c r="D87" s="18" t="s">
        <v>35</v>
      </c>
      <c r="E87" s="18"/>
      <c r="F87" s="18">
        <v>7</v>
      </c>
      <c r="G87" s="16">
        <v>0</v>
      </c>
      <c r="H87" s="16">
        <v>0</v>
      </c>
      <c r="I87" s="16">
        <v>0</v>
      </c>
      <c r="J87" s="16">
        <v>0</v>
      </c>
      <c r="K87" s="16">
        <v>0</v>
      </c>
      <c r="L87" s="16">
        <v>0</v>
      </c>
      <c r="M87" s="16">
        <v>0</v>
      </c>
      <c r="N87" s="16">
        <v>0</v>
      </c>
      <c r="O87" s="16">
        <v>0</v>
      </c>
      <c r="P87" s="16">
        <v>0</v>
      </c>
      <c r="Q87" s="16">
        <v>0</v>
      </c>
      <c r="R87" s="16">
        <v>0</v>
      </c>
      <c r="S87" s="16">
        <v>0</v>
      </c>
      <c r="T87" s="16">
        <v>0</v>
      </c>
      <c r="U87" s="16">
        <v>0</v>
      </c>
      <c r="V87" s="16">
        <v>0</v>
      </c>
      <c r="W87" s="16">
        <v>0</v>
      </c>
      <c r="X87" s="16">
        <v>0</v>
      </c>
      <c r="Y87" s="16">
        <v>0</v>
      </c>
      <c r="Z87" s="16">
        <v>0</v>
      </c>
      <c r="AA87" s="16">
        <v>0</v>
      </c>
      <c r="AB87" s="16">
        <v>0</v>
      </c>
      <c r="AC87" s="16">
        <v>7</v>
      </c>
      <c r="AD87" s="31"/>
      <c r="AE87" s="31"/>
    </row>
    <row r="88" spans="1:31" s="33" customFormat="1">
      <c r="A88" s="18" t="s">
        <v>130</v>
      </c>
      <c r="B88" s="15">
        <v>58.155107999999998</v>
      </c>
      <c r="C88" s="15">
        <v>-96.092890999999995</v>
      </c>
      <c r="D88" s="18" t="s">
        <v>35</v>
      </c>
      <c r="E88" s="18"/>
      <c r="F88" s="18">
        <v>32</v>
      </c>
      <c r="G88" s="16">
        <v>36</v>
      </c>
      <c r="H88" s="16">
        <v>0</v>
      </c>
      <c r="I88" s="16">
        <v>0</v>
      </c>
      <c r="J88" s="16">
        <v>0</v>
      </c>
      <c r="K88" s="16">
        <v>0</v>
      </c>
      <c r="L88" s="16">
        <v>0</v>
      </c>
      <c r="M88" s="16">
        <v>0</v>
      </c>
      <c r="N88" s="16">
        <v>0</v>
      </c>
      <c r="O88" s="16">
        <v>0</v>
      </c>
      <c r="P88" s="16">
        <v>0</v>
      </c>
      <c r="Q88" s="16">
        <v>0</v>
      </c>
      <c r="R88" s="16">
        <v>0</v>
      </c>
      <c r="S88" s="16">
        <v>0</v>
      </c>
      <c r="T88" s="16">
        <v>0</v>
      </c>
      <c r="U88" s="16">
        <v>0</v>
      </c>
      <c r="V88" s="16">
        <v>0</v>
      </c>
      <c r="W88" s="16">
        <v>0</v>
      </c>
      <c r="X88" s="16">
        <v>0</v>
      </c>
      <c r="Y88" s="16">
        <v>0</v>
      </c>
      <c r="Z88" s="16">
        <v>0</v>
      </c>
      <c r="AA88" s="16">
        <v>0</v>
      </c>
      <c r="AB88" s="16">
        <v>0</v>
      </c>
      <c r="AC88" s="16">
        <v>68</v>
      </c>
      <c r="AD88" s="31"/>
      <c r="AE88" s="31"/>
    </row>
    <row r="89" spans="1:31" s="33" customFormat="1">
      <c r="A89" s="18" t="s">
        <v>131</v>
      </c>
      <c r="B89" s="15">
        <v>58.466765000000002</v>
      </c>
      <c r="C89" s="15">
        <v>-95.631666999999993</v>
      </c>
      <c r="D89" s="18" t="s">
        <v>35</v>
      </c>
      <c r="E89" s="18"/>
      <c r="F89" s="18">
        <v>56</v>
      </c>
      <c r="G89" s="16">
        <v>32</v>
      </c>
      <c r="H89" s="16">
        <v>0</v>
      </c>
      <c r="I89" s="16">
        <v>0</v>
      </c>
      <c r="J89" s="16">
        <v>0</v>
      </c>
      <c r="K89" s="16">
        <v>1</v>
      </c>
      <c r="L89" s="16">
        <v>0</v>
      </c>
      <c r="M89" s="16">
        <v>0</v>
      </c>
      <c r="N89" s="16">
        <v>0</v>
      </c>
      <c r="O89" s="16">
        <v>0</v>
      </c>
      <c r="P89" s="16">
        <v>0</v>
      </c>
      <c r="Q89" s="16">
        <v>0</v>
      </c>
      <c r="R89" s="16">
        <v>0</v>
      </c>
      <c r="S89" s="16">
        <v>1</v>
      </c>
      <c r="T89" s="16">
        <v>0</v>
      </c>
      <c r="U89" s="16">
        <v>0</v>
      </c>
      <c r="V89" s="16">
        <v>0</v>
      </c>
      <c r="W89" s="16">
        <v>0</v>
      </c>
      <c r="X89" s="16">
        <v>0</v>
      </c>
      <c r="Y89" s="16">
        <v>0</v>
      </c>
      <c r="Z89" s="16">
        <v>0</v>
      </c>
      <c r="AA89" s="16">
        <v>0</v>
      </c>
      <c r="AB89" s="16">
        <v>0</v>
      </c>
      <c r="AC89" s="16">
        <v>90</v>
      </c>
      <c r="AD89" s="31"/>
      <c r="AE89" s="31"/>
    </row>
    <row r="90" spans="1:31" s="33" customFormat="1">
      <c r="A90" s="18" t="s">
        <v>132</v>
      </c>
      <c r="B90" s="15">
        <v>58.119824999999999</v>
      </c>
      <c r="C90" s="15">
        <v>-95.330735000000004</v>
      </c>
      <c r="D90" s="18" t="s">
        <v>35</v>
      </c>
      <c r="E90" s="18"/>
      <c r="F90" s="18">
        <v>70</v>
      </c>
      <c r="G90" s="16">
        <v>7</v>
      </c>
      <c r="H90" s="16">
        <v>0</v>
      </c>
      <c r="I90" s="16">
        <v>0</v>
      </c>
      <c r="J90" s="16">
        <v>0</v>
      </c>
      <c r="K90" s="16">
        <v>3</v>
      </c>
      <c r="L90" s="16">
        <v>0</v>
      </c>
      <c r="M90" s="16">
        <v>0</v>
      </c>
      <c r="N90" s="16">
        <v>0</v>
      </c>
      <c r="O90" s="16">
        <v>0</v>
      </c>
      <c r="P90" s="16">
        <v>0</v>
      </c>
      <c r="Q90" s="16">
        <v>3</v>
      </c>
      <c r="R90" s="16">
        <v>0</v>
      </c>
      <c r="S90" s="16">
        <v>0</v>
      </c>
      <c r="T90" s="16">
        <v>0</v>
      </c>
      <c r="U90" s="16">
        <v>0</v>
      </c>
      <c r="V90" s="16">
        <v>0</v>
      </c>
      <c r="W90" s="16">
        <v>2</v>
      </c>
      <c r="X90" s="16">
        <v>0</v>
      </c>
      <c r="Y90" s="16">
        <v>0</v>
      </c>
      <c r="Z90" s="16">
        <v>0</v>
      </c>
      <c r="AA90" s="16">
        <v>0</v>
      </c>
      <c r="AB90" s="16">
        <v>0</v>
      </c>
      <c r="AC90" s="16">
        <v>85</v>
      </c>
      <c r="AD90" s="31"/>
      <c r="AE90" s="31"/>
    </row>
    <row r="91" spans="1:31" s="33" customFormat="1">
      <c r="A91" s="18" t="s">
        <v>133</v>
      </c>
      <c r="B91" s="15">
        <v>58.322164000000001</v>
      </c>
      <c r="C91" s="15">
        <v>-95.497245000000007</v>
      </c>
      <c r="D91" s="18" t="s">
        <v>35</v>
      </c>
      <c r="E91" s="18"/>
      <c r="F91" s="18">
        <v>54</v>
      </c>
      <c r="G91" s="16">
        <v>24</v>
      </c>
      <c r="H91" s="16">
        <v>0</v>
      </c>
      <c r="I91" s="16">
        <v>0</v>
      </c>
      <c r="J91" s="16">
        <v>0</v>
      </c>
      <c r="K91" s="16">
        <v>0</v>
      </c>
      <c r="L91" s="16">
        <v>0</v>
      </c>
      <c r="M91" s="16">
        <v>0</v>
      </c>
      <c r="N91" s="16">
        <v>0</v>
      </c>
      <c r="O91" s="16">
        <v>0</v>
      </c>
      <c r="P91" s="16">
        <v>0</v>
      </c>
      <c r="Q91" s="16">
        <v>0</v>
      </c>
      <c r="R91" s="16">
        <v>0</v>
      </c>
      <c r="S91" s="16">
        <v>0</v>
      </c>
      <c r="T91" s="16">
        <v>0</v>
      </c>
      <c r="U91" s="16">
        <v>0</v>
      </c>
      <c r="V91" s="16">
        <v>0</v>
      </c>
      <c r="W91" s="16">
        <v>3</v>
      </c>
      <c r="X91" s="16">
        <v>0</v>
      </c>
      <c r="Y91" s="16">
        <v>0</v>
      </c>
      <c r="Z91" s="16">
        <v>0</v>
      </c>
      <c r="AA91" s="16">
        <v>0</v>
      </c>
      <c r="AB91" s="16">
        <v>0</v>
      </c>
      <c r="AC91" s="16">
        <v>81</v>
      </c>
      <c r="AD91" s="31"/>
      <c r="AE91" s="31"/>
    </row>
    <row r="92" spans="1:31" s="33" customFormat="1">
      <c r="A92" s="18" t="s">
        <v>134</v>
      </c>
      <c r="B92" s="15">
        <v>58.112594999999999</v>
      </c>
      <c r="C92" s="15">
        <v>-95.763102000000003</v>
      </c>
      <c r="D92" s="18" t="s">
        <v>35</v>
      </c>
      <c r="E92" s="18"/>
      <c r="F92" s="18">
        <v>32</v>
      </c>
      <c r="G92" s="16">
        <v>10</v>
      </c>
      <c r="H92" s="16">
        <v>0</v>
      </c>
      <c r="I92" s="16">
        <v>0</v>
      </c>
      <c r="J92" s="16">
        <v>0</v>
      </c>
      <c r="K92" s="16">
        <v>0</v>
      </c>
      <c r="L92" s="16">
        <v>0</v>
      </c>
      <c r="M92" s="16">
        <v>0</v>
      </c>
      <c r="N92" s="16">
        <v>0</v>
      </c>
      <c r="O92" s="16">
        <v>0</v>
      </c>
      <c r="P92" s="16">
        <v>0</v>
      </c>
      <c r="Q92" s="16">
        <v>0</v>
      </c>
      <c r="R92" s="16">
        <v>0</v>
      </c>
      <c r="S92" s="16">
        <v>4</v>
      </c>
      <c r="T92" s="16">
        <v>8</v>
      </c>
      <c r="U92" s="16">
        <v>0</v>
      </c>
      <c r="V92" s="16">
        <v>0</v>
      </c>
      <c r="W92" s="16">
        <v>0</v>
      </c>
      <c r="X92" s="16">
        <v>0</v>
      </c>
      <c r="Y92" s="16">
        <v>0</v>
      </c>
      <c r="Z92" s="16">
        <v>0</v>
      </c>
      <c r="AA92" s="16">
        <v>0</v>
      </c>
      <c r="AB92" s="16">
        <v>0</v>
      </c>
      <c r="AC92" s="16">
        <v>54</v>
      </c>
      <c r="AD92" s="31"/>
      <c r="AE92" s="31"/>
    </row>
    <row r="93" spans="1:31" s="33" customFormat="1">
      <c r="A93" s="18" t="s">
        <v>135</v>
      </c>
      <c r="B93" s="15">
        <v>58.056666999999997</v>
      </c>
      <c r="C93" s="15">
        <v>-97.017318000000003</v>
      </c>
      <c r="D93" s="18" t="s">
        <v>35</v>
      </c>
      <c r="E93" s="18"/>
      <c r="F93" s="18">
        <v>92</v>
      </c>
      <c r="G93" s="16">
        <v>0</v>
      </c>
      <c r="H93" s="16">
        <v>0</v>
      </c>
      <c r="I93" s="16">
        <v>0</v>
      </c>
      <c r="J93" s="16">
        <v>0</v>
      </c>
      <c r="K93" s="16">
        <v>0</v>
      </c>
      <c r="L93" s="16">
        <v>0</v>
      </c>
      <c r="M93" s="16">
        <v>0</v>
      </c>
      <c r="N93" s="16">
        <v>0</v>
      </c>
      <c r="O93" s="16">
        <v>9</v>
      </c>
      <c r="P93" s="16">
        <v>2</v>
      </c>
      <c r="Q93" s="16">
        <v>0</v>
      </c>
      <c r="R93" s="16">
        <v>0</v>
      </c>
      <c r="S93" s="16">
        <v>4</v>
      </c>
      <c r="T93" s="16">
        <v>0</v>
      </c>
      <c r="U93" s="16">
        <v>0</v>
      </c>
      <c r="V93" s="16">
        <v>0</v>
      </c>
      <c r="W93" s="16">
        <v>2</v>
      </c>
      <c r="X93" s="16">
        <v>1</v>
      </c>
      <c r="Y93" s="16">
        <v>0</v>
      </c>
      <c r="Z93" s="16">
        <v>0</v>
      </c>
      <c r="AA93" s="16">
        <v>0</v>
      </c>
      <c r="AB93" s="16">
        <v>0</v>
      </c>
      <c r="AC93" s="16">
        <v>110</v>
      </c>
      <c r="AD93" s="31"/>
      <c r="AE93" s="31"/>
    </row>
    <row r="94" spans="1:31" s="33" customFormat="1">
      <c r="A94" s="18" t="s">
        <v>136</v>
      </c>
      <c r="B94" s="15">
        <v>58.142521000000002</v>
      </c>
      <c r="C94" s="15">
        <v>-97.000411999999997</v>
      </c>
      <c r="D94" s="18" t="s">
        <v>35</v>
      </c>
      <c r="E94" s="18"/>
      <c r="F94" s="18">
        <v>233</v>
      </c>
      <c r="G94" s="16">
        <v>93</v>
      </c>
      <c r="H94" s="16">
        <v>0</v>
      </c>
      <c r="I94" s="16">
        <v>0</v>
      </c>
      <c r="J94" s="16">
        <v>0</v>
      </c>
      <c r="K94" s="16">
        <v>7</v>
      </c>
      <c r="L94" s="16">
        <v>0</v>
      </c>
      <c r="M94" s="16">
        <v>0</v>
      </c>
      <c r="N94" s="16">
        <v>0</v>
      </c>
      <c r="O94" s="16">
        <v>0</v>
      </c>
      <c r="P94" s="16">
        <v>1</v>
      </c>
      <c r="Q94" s="16">
        <v>18</v>
      </c>
      <c r="R94" s="16">
        <v>0</v>
      </c>
      <c r="S94" s="16">
        <v>10</v>
      </c>
      <c r="T94" s="16">
        <v>0</v>
      </c>
      <c r="U94" s="16">
        <v>1</v>
      </c>
      <c r="V94" s="16">
        <v>0</v>
      </c>
      <c r="W94" s="16">
        <v>1</v>
      </c>
      <c r="X94" s="16">
        <v>0</v>
      </c>
      <c r="Y94" s="16">
        <v>0</v>
      </c>
      <c r="Z94" s="16">
        <v>0</v>
      </c>
      <c r="AA94" s="16">
        <v>0</v>
      </c>
      <c r="AB94" s="16">
        <v>0</v>
      </c>
      <c r="AC94" s="16">
        <v>364</v>
      </c>
      <c r="AD94" s="31"/>
      <c r="AE94" s="31"/>
    </row>
    <row r="95" spans="1:31" s="33" customFormat="1">
      <c r="A95" s="18" t="s">
        <v>137</v>
      </c>
      <c r="B95" s="15">
        <v>58.392435999999996</v>
      </c>
      <c r="C95" s="15">
        <v>-95.398894999999996</v>
      </c>
      <c r="D95" s="18" t="s">
        <v>138</v>
      </c>
      <c r="E95" s="18"/>
      <c r="F95" s="18">
        <v>134</v>
      </c>
      <c r="G95" s="16">
        <v>75</v>
      </c>
      <c r="H95" s="16">
        <v>0</v>
      </c>
      <c r="I95" s="16">
        <v>1</v>
      </c>
      <c r="J95" s="16">
        <v>0</v>
      </c>
      <c r="K95" s="16">
        <v>0</v>
      </c>
      <c r="L95" s="16">
        <v>12</v>
      </c>
      <c r="M95" s="16">
        <v>0</v>
      </c>
      <c r="N95" s="16">
        <v>0</v>
      </c>
      <c r="O95" s="16">
        <v>0</v>
      </c>
      <c r="P95" s="16">
        <v>2</v>
      </c>
      <c r="Q95" s="16">
        <v>3</v>
      </c>
      <c r="R95" s="16">
        <v>0</v>
      </c>
      <c r="S95" s="16">
        <v>3</v>
      </c>
      <c r="T95" s="16">
        <v>0</v>
      </c>
      <c r="U95" s="16">
        <v>0</v>
      </c>
      <c r="V95" s="16">
        <v>0</v>
      </c>
      <c r="W95" s="16">
        <v>13</v>
      </c>
      <c r="X95" s="16">
        <v>0</v>
      </c>
      <c r="Y95" s="16">
        <v>0</v>
      </c>
      <c r="Z95" s="16">
        <v>0</v>
      </c>
      <c r="AA95" s="16">
        <v>0</v>
      </c>
      <c r="AB95" s="16">
        <v>0</v>
      </c>
      <c r="AC95" s="16">
        <v>243</v>
      </c>
      <c r="AD95" s="31"/>
      <c r="AE95" s="31"/>
    </row>
    <row r="96" spans="1:31" s="33" customFormat="1">
      <c r="A96" s="18" t="s">
        <v>139</v>
      </c>
      <c r="B96" s="15">
        <v>58.064042999999998</v>
      </c>
      <c r="C96" s="15">
        <v>-94.814743000000007</v>
      </c>
      <c r="D96" s="18" t="s">
        <v>35</v>
      </c>
      <c r="E96" s="18"/>
      <c r="F96" s="18">
        <v>23</v>
      </c>
      <c r="G96" s="16">
        <v>21</v>
      </c>
      <c r="H96" s="16">
        <v>0</v>
      </c>
      <c r="I96" s="16">
        <v>0</v>
      </c>
      <c r="J96" s="16">
        <v>0</v>
      </c>
      <c r="K96" s="16">
        <v>0</v>
      </c>
      <c r="L96" s="16">
        <v>0</v>
      </c>
      <c r="M96" s="16">
        <v>0</v>
      </c>
      <c r="N96" s="16">
        <v>0</v>
      </c>
      <c r="O96" s="16">
        <v>0</v>
      </c>
      <c r="P96" s="16">
        <v>0</v>
      </c>
      <c r="Q96" s="16">
        <v>5</v>
      </c>
      <c r="R96" s="16">
        <v>0</v>
      </c>
      <c r="S96" s="16">
        <v>4</v>
      </c>
      <c r="T96" s="16">
        <v>0</v>
      </c>
      <c r="U96" s="16">
        <v>0</v>
      </c>
      <c r="V96" s="16">
        <v>0</v>
      </c>
      <c r="W96" s="16">
        <v>1</v>
      </c>
      <c r="X96" s="16">
        <v>0</v>
      </c>
      <c r="Y96" s="16">
        <v>0</v>
      </c>
      <c r="Z96" s="16">
        <v>0</v>
      </c>
      <c r="AA96" s="16">
        <v>0</v>
      </c>
      <c r="AB96" s="16">
        <v>0</v>
      </c>
      <c r="AC96" s="16">
        <v>54</v>
      </c>
      <c r="AD96" s="31"/>
      <c r="AE96" s="31"/>
    </row>
    <row r="97" spans="1:31" s="33" customFormat="1">
      <c r="A97" s="18" t="s">
        <v>140</v>
      </c>
      <c r="B97" s="15">
        <v>58.400531999999998</v>
      </c>
      <c r="C97" s="15">
        <v>-96.315522000000001</v>
      </c>
      <c r="D97" s="18" t="s">
        <v>35</v>
      </c>
      <c r="E97" s="18"/>
      <c r="F97" s="18">
        <v>156</v>
      </c>
      <c r="G97" s="16">
        <v>12</v>
      </c>
      <c r="H97" s="16">
        <v>0</v>
      </c>
      <c r="I97" s="16">
        <v>0</v>
      </c>
      <c r="J97" s="16">
        <v>0</v>
      </c>
      <c r="K97" s="16">
        <v>4</v>
      </c>
      <c r="L97" s="16">
        <v>0</v>
      </c>
      <c r="M97" s="16">
        <v>91</v>
      </c>
      <c r="N97" s="16">
        <v>0</v>
      </c>
      <c r="O97" s="16">
        <v>0</v>
      </c>
      <c r="P97" s="16">
        <v>1</v>
      </c>
      <c r="Q97" s="16">
        <v>3</v>
      </c>
      <c r="R97" s="16">
        <v>0</v>
      </c>
      <c r="S97" s="16">
        <v>19</v>
      </c>
      <c r="T97" s="16">
        <v>0</v>
      </c>
      <c r="U97" s="16">
        <v>2</v>
      </c>
      <c r="V97" s="16">
        <v>0</v>
      </c>
      <c r="W97" s="16">
        <v>5</v>
      </c>
      <c r="X97" s="16">
        <v>0</v>
      </c>
      <c r="Y97" s="16">
        <v>0</v>
      </c>
      <c r="Z97" s="16">
        <v>0</v>
      </c>
      <c r="AA97" s="16">
        <v>0</v>
      </c>
      <c r="AB97" s="16">
        <v>0</v>
      </c>
      <c r="AC97" s="16">
        <v>293</v>
      </c>
      <c r="AD97" s="31"/>
      <c r="AE97" s="31"/>
    </row>
    <row r="98" spans="1:31" s="33" customFormat="1">
      <c r="A98" s="18" t="s">
        <v>141</v>
      </c>
      <c r="B98" s="15">
        <v>58.462975</v>
      </c>
      <c r="C98" s="15">
        <v>-96.058170000000004</v>
      </c>
      <c r="D98" s="14" t="s">
        <v>74</v>
      </c>
      <c r="E98" s="18"/>
      <c r="F98" s="18">
        <v>39</v>
      </c>
      <c r="G98" s="16">
        <v>14</v>
      </c>
      <c r="H98" s="16">
        <v>0</v>
      </c>
      <c r="I98" s="16">
        <v>0</v>
      </c>
      <c r="J98" s="16">
        <v>0</v>
      </c>
      <c r="K98" s="16">
        <v>0</v>
      </c>
      <c r="L98" s="16">
        <v>0</v>
      </c>
      <c r="M98" s="16">
        <v>0</v>
      </c>
      <c r="N98" s="16">
        <v>0</v>
      </c>
      <c r="O98" s="16">
        <v>0</v>
      </c>
      <c r="P98" s="16">
        <v>0</v>
      </c>
      <c r="Q98" s="16">
        <v>3</v>
      </c>
      <c r="R98" s="16">
        <v>0</v>
      </c>
      <c r="S98" s="16">
        <v>12</v>
      </c>
      <c r="T98" s="16">
        <v>0</v>
      </c>
      <c r="U98" s="16">
        <v>0</v>
      </c>
      <c r="V98" s="16">
        <v>0</v>
      </c>
      <c r="W98" s="16">
        <v>0</v>
      </c>
      <c r="X98" s="16">
        <v>0</v>
      </c>
      <c r="Y98" s="16">
        <v>0</v>
      </c>
      <c r="Z98" s="16">
        <v>0</v>
      </c>
      <c r="AA98" s="16">
        <v>0</v>
      </c>
      <c r="AB98" s="16">
        <v>0</v>
      </c>
      <c r="AC98" s="16">
        <v>68</v>
      </c>
      <c r="AD98" s="31"/>
      <c r="AE98" s="31"/>
    </row>
    <row r="99" spans="1:31" s="33" customFormat="1">
      <c r="A99" s="18" t="s">
        <v>142</v>
      </c>
      <c r="B99" s="15">
        <v>58.44126</v>
      </c>
      <c r="C99" s="15">
        <v>-96.230915999999993</v>
      </c>
      <c r="D99" s="18" t="s">
        <v>35</v>
      </c>
      <c r="E99" s="18"/>
      <c r="F99" s="18">
        <v>231</v>
      </c>
      <c r="G99" s="16">
        <v>0</v>
      </c>
      <c r="H99" s="16">
        <v>0</v>
      </c>
      <c r="I99" s="16">
        <v>0</v>
      </c>
      <c r="J99" s="16">
        <v>0</v>
      </c>
      <c r="K99" s="16">
        <v>0</v>
      </c>
      <c r="L99" s="16">
        <v>0</v>
      </c>
      <c r="M99" s="16">
        <v>3</v>
      </c>
      <c r="N99" s="16">
        <v>0</v>
      </c>
      <c r="O99" s="16">
        <v>0</v>
      </c>
      <c r="P99" s="16">
        <v>4</v>
      </c>
      <c r="Q99" s="16">
        <v>0</v>
      </c>
      <c r="R99" s="16">
        <v>0</v>
      </c>
      <c r="S99" s="16">
        <v>8</v>
      </c>
      <c r="T99" s="16">
        <v>0</v>
      </c>
      <c r="U99" s="16">
        <v>3</v>
      </c>
      <c r="V99" s="16">
        <v>0</v>
      </c>
      <c r="W99" s="16">
        <v>6</v>
      </c>
      <c r="X99" s="16">
        <v>0</v>
      </c>
      <c r="Y99" s="16">
        <v>0</v>
      </c>
      <c r="Z99" s="16">
        <v>0</v>
      </c>
      <c r="AA99" s="16">
        <v>1</v>
      </c>
      <c r="AB99" s="16">
        <v>1</v>
      </c>
      <c r="AC99" s="16">
        <v>257</v>
      </c>
      <c r="AD99" s="31"/>
      <c r="AE99" s="31"/>
    </row>
    <row r="100" spans="1:31" s="33" customFormat="1">
      <c r="A100" s="18" t="s">
        <v>143</v>
      </c>
      <c r="B100" s="15">
        <v>58.498438999999998</v>
      </c>
      <c r="C100" s="15">
        <v>-96.135889000000006</v>
      </c>
      <c r="D100" s="18" t="s">
        <v>35</v>
      </c>
      <c r="E100" s="18"/>
      <c r="F100" s="18">
        <v>151</v>
      </c>
      <c r="G100" s="16">
        <v>16</v>
      </c>
      <c r="H100" s="16">
        <v>0</v>
      </c>
      <c r="I100" s="16">
        <v>0</v>
      </c>
      <c r="J100" s="16">
        <v>0</v>
      </c>
      <c r="K100" s="16">
        <v>0</v>
      </c>
      <c r="L100" s="16">
        <v>0</v>
      </c>
      <c r="M100" s="16">
        <v>0</v>
      </c>
      <c r="N100" s="16">
        <v>0</v>
      </c>
      <c r="O100" s="16">
        <v>0</v>
      </c>
      <c r="P100" s="16">
        <v>5</v>
      </c>
      <c r="Q100" s="16">
        <v>0</v>
      </c>
      <c r="R100" s="16">
        <v>0</v>
      </c>
      <c r="S100" s="16">
        <v>4</v>
      </c>
      <c r="T100" s="16">
        <v>0</v>
      </c>
      <c r="U100" s="16">
        <v>71</v>
      </c>
      <c r="V100" s="16">
        <v>0</v>
      </c>
      <c r="W100" s="16">
        <v>1</v>
      </c>
      <c r="X100" s="16">
        <v>0</v>
      </c>
      <c r="Y100" s="16">
        <v>0</v>
      </c>
      <c r="Z100" s="16">
        <v>0</v>
      </c>
      <c r="AA100" s="16">
        <v>0</v>
      </c>
      <c r="AB100" s="16">
        <v>1</v>
      </c>
      <c r="AC100" s="16">
        <v>249</v>
      </c>
      <c r="AD100" s="31"/>
      <c r="AE100" s="31"/>
    </row>
    <row r="101" spans="1:31" s="33" customFormat="1">
      <c r="A101" s="18" t="s">
        <v>144</v>
      </c>
      <c r="B101" s="15">
        <v>58.014555000000001</v>
      </c>
      <c r="C101" s="15">
        <v>-94.886087000000003</v>
      </c>
      <c r="D101" s="18" t="s">
        <v>35</v>
      </c>
      <c r="E101" s="18"/>
      <c r="F101" s="18">
        <v>22</v>
      </c>
      <c r="G101" s="16">
        <v>18</v>
      </c>
      <c r="H101" s="16">
        <v>0</v>
      </c>
      <c r="I101" s="16">
        <v>0</v>
      </c>
      <c r="J101" s="16">
        <v>0</v>
      </c>
      <c r="K101" s="16">
        <v>0</v>
      </c>
      <c r="L101" s="16">
        <v>0</v>
      </c>
      <c r="M101" s="16">
        <v>0</v>
      </c>
      <c r="N101" s="16">
        <v>0</v>
      </c>
      <c r="O101" s="16">
        <v>0</v>
      </c>
      <c r="P101" s="16">
        <v>0</v>
      </c>
      <c r="Q101" s="16">
        <v>1</v>
      </c>
      <c r="R101" s="16">
        <v>0</v>
      </c>
      <c r="S101" s="16">
        <v>1</v>
      </c>
      <c r="T101" s="16">
        <v>0</v>
      </c>
      <c r="U101" s="16">
        <v>0</v>
      </c>
      <c r="V101" s="16">
        <v>0</v>
      </c>
      <c r="W101" s="16">
        <v>0</v>
      </c>
      <c r="X101" s="16">
        <v>0</v>
      </c>
      <c r="Y101" s="16">
        <v>0</v>
      </c>
      <c r="Z101" s="16">
        <v>0</v>
      </c>
      <c r="AA101" s="16">
        <v>0</v>
      </c>
      <c r="AB101" s="16">
        <v>0</v>
      </c>
      <c r="AC101" s="16">
        <v>42</v>
      </c>
      <c r="AD101" s="31"/>
      <c r="AE101" s="31"/>
    </row>
    <row r="102" spans="1:31" s="33" customFormat="1">
      <c r="A102" s="18" t="s">
        <v>145</v>
      </c>
      <c r="B102" s="15">
        <v>58.407819000000003</v>
      </c>
      <c r="C102" s="15">
        <v>-96.482365000000001</v>
      </c>
      <c r="D102" s="14" t="s">
        <v>74</v>
      </c>
      <c r="E102" s="18"/>
      <c r="F102" s="18">
        <v>260</v>
      </c>
      <c r="G102" s="16">
        <v>59</v>
      </c>
      <c r="H102" s="16">
        <v>0</v>
      </c>
      <c r="I102" s="16">
        <v>0</v>
      </c>
      <c r="J102" s="16">
        <v>0</v>
      </c>
      <c r="K102" s="16">
        <v>6</v>
      </c>
      <c r="L102" s="16">
        <v>0</v>
      </c>
      <c r="M102" s="16">
        <v>3</v>
      </c>
      <c r="N102" s="16">
        <v>1</v>
      </c>
      <c r="O102" s="16">
        <v>2</v>
      </c>
      <c r="P102" s="16">
        <v>4</v>
      </c>
      <c r="Q102" s="16">
        <v>3</v>
      </c>
      <c r="R102" s="16">
        <v>0</v>
      </c>
      <c r="S102" s="16">
        <v>26</v>
      </c>
      <c r="T102" s="16">
        <v>12</v>
      </c>
      <c r="U102" s="16">
        <v>0</v>
      </c>
      <c r="V102" s="16">
        <v>0</v>
      </c>
      <c r="W102" s="16">
        <v>5</v>
      </c>
      <c r="X102" s="16">
        <v>0</v>
      </c>
      <c r="Y102" s="16">
        <v>0</v>
      </c>
      <c r="Z102" s="16">
        <v>0</v>
      </c>
      <c r="AA102" s="16">
        <v>0</v>
      </c>
      <c r="AB102" s="16">
        <v>0</v>
      </c>
      <c r="AC102" s="16">
        <v>381</v>
      </c>
      <c r="AD102" s="31"/>
      <c r="AE102" s="31"/>
    </row>
    <row r="103" spans="1:31" s="33" customFormat="1">
      <c r="A103" s="18" t="s">
        <v>146</v>
      </c>
      <c r="B103" s="15">
        <v>58.367044</v>
      </c>
      <c r="C103" s="15">
        <v>-96.734588000000002</v>
      </c>
      <c r="D103" s="18" t="s">
        <v>35</v>
      </c>
      <c r="E103" s="18"/>
      <c r="F103" s="18">
        <v>39</v>
      </c>
      <c r="G103" s="16">
        <v>1</v>
      </c>
      <c r="H103" s="16">
        <v>0</v>
      </c>
      <c r="I103" s="16">
        <v>0</v>
      </c>
      <c r="J103" s="16">
        <v>0</v>
      </c>
      <c r="K103" s="16">
        <v>0</v>
      </c>
      <c r="L103" s="16">
        <v>0</v>
      </c>
      <c r="M103" s="16">
        <v>0</v>
      </c>
      <c r="N103" s="16">
        <v>0</v>
      </c>
      <c r="O103" s="16">
        <v>0</v>
      </c>
      <c r="P103" s="16">
        <v>4</v>
      </c>
      <c r="Q103" s="16">
        <v>0</v>
      </c>
      <c r="R103" s="16">
        <v>0</v>
      </c>
      <c r="S103" s="16">
        <v>1</v>
      </c>
      <c r="T103" s="16">
        <v>1</v>
      </c>
      <c r="U103" s="16">
        <v>1</v>
      </c>
      <c r="V103" s="16">
        <v>0</v>
      </c>
      <c r="W103" s="16">
        <v>1</v>
      </c>
      <c r="X103" s="16">
        <v>0</v>
      </c>
      <c r="Y103" s="16">
        <v>0</v>
      </c>
      <c r="Z103" s="16">
        <v>0</v>
      </c>
      <c r="AA103" s="16">
        <v>0</v>
      </c>
      <c r="AB103" s="16">
        <v>0</v>
      </c>
      <c r="AC103" s="16">
        <v>48</v>
      </c>
      <c r="AD103" s="31"/>
      <c r="AE103" s="31"/>
    </row>
    <row r="104" spans="1:31" s="33" customFormat="1">
      <c r="A104" s="18" t="s">
        <v>147</v>
      </c>
      <c r="B104" s="15">
        <v>58.405799000000002</v>
      </c>
      <c r="C104" s="15">
        <v>-96.754774999999995</v>
      </c>
      <c r="D104" s="18" t="s">
        <v>35</v>
      </c>
      <c r="E104" s="18"/>
      <c r="F104" s="18">
        <v>215</v>
      </c>
      <c r="G104" s="16">
        <v>65</v>
      </c>
      <c r="H104" s="16">
        <v>1</v>
      </c>
      <c r="I104" s="16">
        <v>0</v>
      </c>
      <c r="J104" s="16">
        <v>0</v>
      </c>
      <c r="K104" s="16">
        <v>0</v>
      </c>
      <c r="L104" s="16">
        <v>0</v>
      </c>
      <c r="M104" s="16">
        <v>0</v>
      </c>
      <c r="N104" s="16">
        <v>0</v>
      </c>
      <c r="O104" s="16">
        <v>0</v>
      </c>
      <c r="P104" s="16">
        <v>9</v>
      </c>
      <c r="Q104" s="16">
        <v>12</v>
      </c>
      <c r="R104" s="16">
        <v>0</v>
      </c>
      <c r="S104" s="16">
        <v>21</v>
      </c>
      <c r="T104" s="16">
        <v>1</v>
      </c>
      <c r="U104" s="16">
        <v>3</v>
      </c>
      <c r="V104" s="16">
        <v>0</v>
      </c>
      <c r="W104" s="16">
        <v>2</v>
      </c>
      <c r="X104" s="16">
        <v>0</v>
      </c>
      <c r="Y104" s="16">
        <v>0</v>
      </c>
      <c r="Z104" s="16">
        <v>0</v>
      </c>
      <c r="AA104" s="16">
        <v>1</v>
      </c>
      <c r="AB104" s="16">
        <v>0</v>
      </c>
      <c r="AC104" s="16">
        <v>330</v>
      </c>
      <c r="AD104" s="31"/>
      <c r="AE104" s="31"/>
    </row>
    <row r="105" spans="1:31" s="33" customFormat="1">
      <c r="A105" s="18" t="s">
        <v>148</v>
      </c>
      <c r="B105" s="15">
        <v>58.578144999999999</v>
      </c>
      <c r="C105" s="15">
        <v>-96.139160000000004</v>
      </c>
      <c r="D105" s="18" t="s">
        <v>35</v>
      </c>
      <c r="E105" s="18"/>
      <c r="F105" s="18">
        <v>41</v>
      </c>
      <c r="G105" s="16">
        <v>11</v>
      </c>
      <c r="H105" s="16">
        <v>0</v>
      </c>
      <c r="I105" s="16">
        <v>0</v>
      </c>
      <c r="J105" s="16">
        <v>0</v>
      </c>
      <c r="K105" s="16">
        <v>7</v>
      </c>
      <c r="L105" s="16">
        <v>0</v>
      </c>
      <c r="M105" s="16">
        <v>1</v>
      </c>
      <c r="N105" s="16">
        <v>0</v>
      </c>
      <c r="O105" s="16">
        <v>0</v>
      </c>
      <c r="P105" s="16">
        <v>1</v>
      </c>
      <c r="Q105" s="16">
        <v>0</v>
      </c>
      <c r="R105" s="16">
        <v>0</v>
      </c>
      <c r="S105" s="16">
        <v>0</v>
      </c>
      <c r="T105" s="16">
        <v>1</v>
      </c>
      <c r="U105" s="16">
        <v>0</v>
      </c>
      <c r="V105" s="16">
        <v>0</v>
      </c>
      <c r="W105" s="16">
        <v>0</v>
      </c>
      <c r="X105" s="16">
        <v>0</v>
      </c>
      <c r="Y105" s="16">
        <v>0</v>
      </c>
      <c r="Z105" s="16">
        <v>0</v>
      </c>
      <c r="AA105" s="16">
        <v>0</v>
      </c>
      <c r="AB105" s="16">
        <v>0</v>
      </c>
      <c r="AC105" s="16">
        <v>62</v>
      </c>
      <c r="AD105" s="31"/>
      <c r="AE105" s="31"/>
    </row>
    <row r="106" spans="1:31" s="33" customFormat="1">
      <c r="A106" s="18" t="s">
        <v>149</v>
      </c>
      <c r="B106" s="15">
        <v>58.322332000000003</v>
      </c>
      <c r="C106" s="15">
        <v>-94.989451000000003</v>
      </c>
      <c r="D106" s="18" t="s">
        <v>35</v>
      </c>
      <c r="E106" s="18"/>
      <c r="F106" s="18">
        <v>47</v>
      </c>
      <c r="G106" s="16">
        <v>87</v>
      </c>
      <c r="H106" s="16">
        <v>0</v>
      </c>
      <c r="I106" s="16">
        <v>0</v>
      </c>
      <c r="J106" s="16">
        <v>0</v>
      </c>
      <c r="K106" s="16">
        <v>1</v>
      </c>
      <c r="L106" s="16">
        <v>0</v>
      </c>
      <c r="M106" s="16">
        <v>0</v>
      </c>
      <c r="N106" s="16">
        <v>0</v>
      </c>
      <c r="O106" s="16">
        <v>0</v>
      </c>
      <c r="P106" s="16">
        <v>1</v>
      </c>
      <c r="Q106" s="16">
        <v>3</v>
      </c>
      <c r="R106" s="16">
        <v>0</v>
      </c>
      <c r="S106" s="16">
        <v>0</v>
      </c>
      <c r="T106" s="16">
        <v>0</v>
      </c>
      <c r="U106" s="16">
        <v>0</v>
      </c>
      <c r="V106" s="16">
        <v>0</v>
      </c>
      <c r="W106" s="16">
        <v>2</v>
      </c>
      <c r="X106" s="16">
        <v>0</v>
      </c>
      <c r="Y106" s="16">
        <v>0</v>
      </c>
      <c r="Z106" s="16">
        <v>0</v>
      </c>
      <c r="AA106" s="16">
        <v>0</v>
      </c>
      <c r="AB106" s="16">
        <v>0</v>
      </c>
      <c r="AC106" s="16">
        <v>141</v>
      </c>
      <c r="AD106" s="31"/>
      <c r="AE106" s="31"/>
    </row>
    <row r="107" spans="1:31" s="33" customFormat="1">
      <c r="A107" s="18" t="s">
        <v>150</v>
      </c>
      <c r="B107" s="15">
        <v>58.368968000000002</v>
      </c>
      <c r="C107" s="15">
        <v>-95.454884000000007</v>
      </c>
      <c r="D107" s="18" t="s">
        <v>35</v>
      </c>
      <c r="E107" s="18"/>
      <c r="F107" s="18">
        <v>41</v>
      </c>
      <c r="G107" s="16">
        <v>17</v>
      </c>
      <c r="H107" s="16">
        <v>0</v>
      </c>
      <c r="I107" s="16">
        <v>0</v>
      </c>
      <c r="J107" s="16">
        <v>0</v>
      </c>
      <c r="K107" s="16">
        <v>1</v>
      </c>
      <c r="L107" s="16">
        <v>0</v>
      </c>
      <c r="M107" s="16">
        <v>0</v>
      </c>
      <c r="N107" s="16">
        <v>0</v>
      </c>
      <c r="O107" s="16">
        <v>0</v>
      </c>
      <c r="P107" s="16">
        <v>1</v>
      </c>
      <c r="Q107" s="16">
        <v>1</v>
      </c>
      <c r="R107" s="16">
        <v>0</v>
      </c>
      <c r="S107" s="16">
        <v>5</v>
      </c>
      <c r="T107" s="16">
        <v>1</v>
      </c>
      <c r="U107" s="16">
        <v>0</v>
      </c>
      <c r="V107" s="16">
        <v>0</v>
      </c>
      <c r="W107" s="16">
        <v>1</v>
      </c>
      <c r="X107" s="16">
        <v>0</v>
      </c>
      <c r="Y107" s="16">
        <v>0</v>
      </c>
      <c r="Z107" s="16">
        <v>0</v>
      </c>
      <c r="AA107" s="16">
        <v>0</v>
      </c>
      <c r="AB107" s="16">
        <v>0</v>
      </c>
      <c r="AC107" s="16">
        <v>68</v>
      </c>
      <c r="AD107" s="31"/>
      <c r="AE107" s="31"/>
    </row>
    <row r="108" spans="1:31" s="33" customFormat="1">
      <c r="A108" s="17" t="s">
        <v>151</v>
      </c>
      <c r="B108" s="15">
        <v>58.112594999999999</v>
      </c>
      <c r="C108" s="15">
        <v>-95.763102000000003</v>
      </c>
      <c r="D108" s="18" t="s">
        <v>35</v>
      </c>
      <c r="E108" s="17"/>
      <c r="F108" s="17">
        <v>70</v>
      </c>
      <c r="G108" s="16">
        <v>37</v>
      </c>
      <c r="H108" s="16">
        <v>0</v>
      </c>
      <c r="I108" s="16">
        <v>0</v>
      </c>
      <c r="J108" s="16">
        <v>0</v>
      </c>
      <c r="K108" s="16">
        <v>0</v>
      </c>
      <c r="L108" s="16">
        <v>0</v>
      </c>
      <c r="M108" s="16">
        <v>4</v>
      </c>
      <c r="N108" s="16">
        <v>0</v>
      </c>
      <c r="O108" s="16">
        <v>0</v>
      </c>
      <c r="P108" s="16">
        <v>0</v>
      </c>
      <c r="Q108" s="16">
        <v>3</v>
      </c>
      <c r="R108" s="16">
        <v>0</v>
      </c>
      <c r="S108" s="16">
        <v>3</v>
      </c>
      <c r="T108" s="16">
        <v>0</v>
      </c>
      <c r="U108" s="16">
        <v>0</v>
      </c>
      <c r="V108" s="16">
        <v>0</v>
      </c>
      <c r="W108" s="16">
        <v>0</v>
      </c>
      <c r="X108" s="16">
        <v>0</v>
      </c>
      <c r="Y108" s="16">
        <v>0</v>
      </c>
      <c r="Z108" s="16">
        <v>0</v>
      </c>
      <c r="AA108" s="16">
        <v>0</v>
      </c>
      <c r="AB108" s="16">
        <v>0</v>
      </c>
      <c r="AC108" s="16">
        <v>117</v>
      </c>
      <c r="AD108" s="31"/>
      <c r="AE108" s="31"/>
    </row>
    <row r="109" spans="1:31" s="33" customFormat="1">
      <c r="A109" s="14" t="s">
        <v>152</v>
      </c>
      <c r="B109" s="15">
        <v>58.135325999999999</v>
      </c>
      <c r="C109" s="15">
        <v>-96.340153000000001</v>
      </c>
      <c r="D109" s="18" t="s">
        <v>35</v>
      </c>
      <c r="E109" s="14"/>
      <c r="F109" s="14">
        <v>161</v>
      </c>
      <c r="G109" s="16">
        <v>113</v>
      </c>
      <c r="H109" s="16">
        <v>0</v>
      </c>
      <c r="I109" s="16">
        <v>0</v>
      </c>
      <c r="J109" s="16">
        <v>0</v>
      </c>
      <c r="K109" s="16">
        <v>7</v>
      </c>
      <c r="L109" s="16">
        <v>0</v>
      </c>
      <c r="M109" s="16">
        <v>0</v>
      </c>
      <c r="N109" s="16">
        <v>0</v>
      </c>
      <c r="O109" s="16">
        <v>0</v>
      </c>
      <c r="P109" s="16">
        <v>10</v>
      </c>
      <c r="Q109" s="16">
        <v>17</v>
      </c>
      <c r="R109" s="16">
        <v>0</v>
      </c>
      <c r="S109" s="16">
        <v>17</v>
      </c>
      <c r="T109" s="16">
        <v>0</v>
      </c>
      <c r="U109" s="16">
        <v>0</v>
      </c>
      <c r="V109" s="16">
        <v>0</v>
      </c>
      <c r="W109" s="16">
        <v>6</v>
      </c>
      <c r="X109" s="16">
        <v>0</v>
      </c>
      <c r="Y109" s="16">
        <v>0</v>
      </c>
      <c r="Z109" s="16">
        <v>0</v>
      </c>
      <c r="AA109" s="16">
        <v>0</v>
      </c>
      <c r="AB109" s="16">
        <v>0</v>
      </c>
      <c r="AC109" s="16">
        <v>331</v>
      </c>
      <c r="AD109" s="31"/>
      <c r="AE109" s="31"/>
    </row>
    <row r="110" spans="1:31" s="33" customFormat="1">
      <c r="A110" s="14" t="s">
        <v>153</v>
      </c>
      <c r="B110" s="15">
        <v>58.121747999999997</v>
      </c>
      <c r="C110" s="15">
        <v>-97.985614999999996</v>
      </c>
      <c r="D110" s="18" t="s">
        <v>35</v>
      </c>
      <c r="E110" s="14"/>
      <c r="F110" s="14">
        <v>39</v>
      </c>
      <c r="G110" s="16">
        <v>2</v>
      </c>
      <c r="H110" s="16">
        <v>0</v>
      </c>
      <c r="I110" s="16">
        <v>0</v>
      </c>
      <c r="J110" s="16">
        <v>0</v>
      </c>
      <c r="K110" s="16">
        <v>0</v>
      </c>
      <c r="L110" s="16">
        <v>0</v>
      </c>
      <c r="M110" s="16">
        <v>1</v>
      </c>
      <c r="N110" s="16">
        <v>0</v>
      </c>
      <c r="O110" s="16">
        <v>0</v>
      </c>
      <c r="P110" s="16">
        <v>1</v>
      </c>
      <c r="Q110" s="16">
        <v>4</v>
      </c>
      <c r="R110" s="16">
        <v>0</v>
      </c>
      <c r="S110" s="16">
        <v>2</v>
      </c>
      <c r="T110" s="16">
        <v>0</v>
      </c>
      <c r="U110" s="16">
        <v>0</v>
      </c>
      <c r="V110" s="16">
        <v>0</v>
      </c>
      <c r="W110" s="16">
        <v>0</v>
      </c>
      <c r="X110" s="16">
        <v>0</v>
      </c>
      <c r="Y110" s="16">
        <v>0</v>
      </c>
      <c r="Z110" s="16">
        <v>0</v>
      </c>
      <c r="AA110" s="16">
        <v>0</v>
      </c>
      <c r="AB110" s="16">
        <v>0</v>
      </c>
      <c r="AC110" s="16">
        <v>49</v>
      </c>
      <c r="AD110" s="31"/>
      <c r="AE110" s="31"/>
    </row>
    <row r="111" spans="1:31" s="33" customFormat="1">
      <c r="A111" s="17" t="s">
        <v>154</v>
      </c>
      <c r="B111" s="15">
        <v>58.437426000000002</v>
      </c>
      <c r="C111" s="15">
        <v>-96.134810999999999</v>
      </c>
      <c r="D111" s="18" t="s">
        <v>35</v>
      </c>
      <c r="E111" s="17"/>
      <c r="F111" s="17">
        <v>91</v>
      </c>
      <c r="G111" s="16">
        <v>35</v>
      </c>
      <c r="H111" s="16">
        <v>0</v>
      </c>
      <c r="I111" s="16">
        <v>0</v>
      </c>
      <c r="J111" s="16">
        <v>0</v>
      </c>
      <c r="K111" s="16">
        <v>3</v>
      </c>
      <c r="L111" s="16">
        <v>0</v>
      </c>
      <c r="M111" s="16">
        <v>0</v>
      </c>
      <c r="N111" s="16">
        <v>0</v>
      </c>
      <c r="O111" s="16">
        <v>0</v>
      </c>
      <c r="P111" s="16">
        <v>0</v>
      </c>
      <c r="Q111" s="16">
        <v>3</v>
      </c>
      <c r="R111" s="16">
        <v>0</v>
      </c>
      <c r="S111" s="16">
        <v>4</v>
      </c>
      <c r="T111" s="16">
        <v>0</v>
      </c>
      <c r="U111" s="16">
        <v>0</v>
      </c>
      <c r="V111" s="16">
        <v>0</v>
      </c>
      <c r="W111" s="16">
        <v>3</v>
      </c>
      <c r="X111" s="16">
        <v>0</v>
      </c>
      <c r="Y111" s="16">
        <v>0</v>
      </c>
      <c r="Z111" s="16">
        <v>0</v>
      </c>
      <c r="AA111" s="16">
        <v>0</v>
      </c>
      <c r="AB111" s="16">
        <v>0</v>
      </c>
      <c r="AC111" s="16">
        <v>139</v>
      </c>
      <c r="AD111" s="31"/>
      <c r="AE111" s="31"/>
    </row>
    <row r="112" spans="1:31" s="33" customFormat="1">
      <c r="A112" s="17" t="s">
        <v>155</v>
      </c>
      <c r="B112" s="15">
        <v>58.326802000000001</v>
      </c>
      <c r="C112" s="15">
        <v>-95.997840999999994</v>
      </c>
      <c r="D112" s="18" t="s">
        <v>35</v>
      </c>
      <c r="E112" s="17"/>
      <c r="F112" s="17">
        <v>28</v>
      </c>
      <c r="G112" s="16">
        <v>21</v>
      </c>
      <c r="H112" s="16">
        <v>0</v>
      </c>
      <c r="I112" s="16">
        <v>0</v>
      </c>
      <c r="J112" s="16">
        <v>0</v>
      </c>
      <c r="K112" s="16">
        <v>0</v>
      </c>
      <c r="L112" s="16">
        <v>0</v>
      </c>
      <c r="M112" s="16">
        <v>0</v>
      </c>
      <c r="N112" s="16">
        <v>0</v>
      </c>
      <c r="O112" s="16">
        <v>0</v>
      </c>
      <c r="P112" s="16">
        <v>0</v>
      </c>
      <c r="Q112" s="16">
        <v>15</v>
      </c>
      <c r="R112" s="16">
        <v>0</v>
      </c>
      <c r="S112" s="16">
        <v>0</v>
      </c>
      <c r="T112" s="16">
        <v>0</v>
      </c>
      <c r="U112" s="16">
        <v>0</v>
      </c>
      <c r="V112" s="16">
        <v>0</v>
      </c>
      <c r="W112" s="16">
        <v>0</v>
      </c>
      <c r="X112" s="16">
        <v>0</v>
      </c>
      <c r="Y112" s="16">
        <v>0</v>
      </c>
      <c r="Z112" s="16">
        <v>0</v>
      </c>
      <c r="AA112" s="16">
        <v>0</v>
      </c>
      <c r="AB112" s="16">
        <v>0</v>
      </c>
      <c r="AC112" s="16">
        <v>64</v>
      </c>
      <c r="AD112" s="31"/>
      <c r="AE112" s="31"/>
    </row>
    <row r="113" spans="1:31" s="33" customFormat="1">
      <c r="A113" s="14" t="s">
        <v>156</v>
      </c>
      <c r="B113" s="15">
        <v>58.215986000000001</v>
      </c>
      <c r="C113" s="15">
        <v>-96.903655999999998</v>
      </c>
      <c r="D113" s="18" t="s">
        <v>35</v>
      </c>
      <c r="E113" s="14"/>
      <c r="F113" s="14">
        <v>22</v>
      </c>
      <c r="G113" s="16">
        <v>11</v>
      </c>
      <c r="H113" s="16">
        <v>0</v>
      </c>
      <c r="I113" s="16">
        <v>0</v>
      </c>
      <c r="J113" s="16">
        <v>0</v>
      </c>
      <c r="K113" s="16">
        <v>4</v>
      </c>
      <c r="L113" s="16">
        <v>0</v>
      </c>
      <c r="M113" s="16">
        <v>0</v>
      </c>
      <c r="N113" s="16">
        <v>0</v>
      </c>
      <c r="O113" s="16">
        <v>0</v>
      </c>
      <c r="P113" s="16">
        <v>0</v>
      </c>
      <c r="Q113" s="16">
        <v>5</v>
      </c>
      <c r="R113" s="16">
        <v>0</v>
      </c>
      <c r="S113" s="16">
        <v>4</v>
      </c>
      <c r="T113" s="16">
        <v>0</v>
      </c>
      <c r="U113" s="16">
        <v>0</v>
      </c>
      <c r="V113" s="16">
        <v>0</v>
      </c>
      <c r="W113" s="16">
        <v>0</v>
      </c>
      <c r="X113" s="16">
        <v>0</v>
      </c>
      <c r="Y113" s="16">
        <v>0</v>
      </c>
      <c r="Z113" s="16">
        <v>0</v>
      </c>
      <c r="AA113" s="16">
        <v>0</v>
      </c>
      <c r="AB113" s="16">
        <v>0</v>
      </c>
      <c r="AC113" s="16">
        <v>46</v>
      </c>
      <c r="AD113" s="31"/>
      <c r="AE113" s="31"/>
    </row>
    <row r="114" spans="1:31" s="33" customFormat="1">
      <c r="A114" s="17" t="s">
        <v>157</v>
      </c>
      <c r="B114" s="15">
        <v>58.370320999999997</v>
      </c>
      <c r="C114" s="15">
        <v>-96.580150000000003</v>
      </c>
      <c r="D114" s="18" t="s">
        <v>35</v>
      </c>
      <c r="E114" s="17"/>
      <c r="F114" s="17">
        <v>31</v>
      </c>
      <c r="G114" s="16">
        <v>5</v>
      </c>
      <c r="H114" s="16">
        <v>0</v>
      </c>
      <c r="I114" s="16">
        <v>0</v>
      </c>
      <c r="J114" s="16">
        <v>0</v>
      </c>
      <c r="K114" s="16">
        <v>0</v>
      </c>
      <c r="L114" s="16">
        <v>0</v>
      </c>
      <c r="M114" s="16">
        <v>0</v>
      </c>
      <c r="N114" s="16">
        <v>0</v>
      </c>
      <c r="O114" s="16">
        <v>0</v>
      </c>
      <c r="P114" s="16">
        <v>0</v>
      </c>
      <c r="Q114" s="16">
        <v>0</v>
      </c>
      <c r="R114" s="16">
        <v>0</v>
      </c>
      <c r="S114" s="16">
        <v>6</v>
      </c>
      <c r="T114" s="16">
        <v>0</v>
      </c>
      <c r="U114" s="16">
        <v>0</v>
      </c>
      <c r="V114" s="16">
        <v>0</v>
      </c>
      <c r="W114" s="16">
        <v>0</v>
      </c>
      <c r="X114" s="16">
        <v>0</v>
      </c>
      <c r="Y114" s="16">
        <v>0</v>
      </c>
      <c r="Z114" s="16">
        <v>0</v>
      </c>
      <c r="AA114" s="16">
        <v>0</v>
      </c>
      <c r="AB114" s="16">
        <v>0</v>
      </c>
      <c r="AC114" s="16">
        <v>42</v>
      </c>
      <c r="AD114" s="31"/>
      <c r="AE114" s="31"/>
    </row>
    <row r="115" spans="1:31" s="33" customFormat="1">
      <c r="A115" s="14" t="s">
        <v>158</v>
      </c>
      <c r="B115" s="15">
        <v>58.090831999999999</v>
      </c>
      <c r="C115" s="15">
        <v>-96.754372000000004</v>
      </c>
      <c r="D115" s="18" t="s">
        <v>35</v>
      </c>
      <c r="E115" s="14"/>
      <c r="F115" s="14">
        <v>55</v>
      </c>
      <c r="G115" s="16">
        <v>30</v>
      </c>
      <c r="H115" s="16">
        <v>0</v>
      </c>
      <c r="I115" s="16">
        <v>0</v>
      </c>
      <c r="J115" s="16">
        <v>0</v>
      </c>
      <c r="K115" s="16">
        <v>0</v>
      </c>
      <c r="L115" s="16">
        <v>0</v>
      </c>
      <c r="M115" s="16">
        <v>0</v>
      </c>
      <c r="N115" s="16">
        <v>0</v>
      </c>
      <c r="O115" s="16">
        <v>0</v>
      </c>
      <c r="P115" s="16">
        <v>0</v>
      </c>
      <c r="Q115" s="16">
        <v>6</v>
      </c>
      <c r="R115" s="16">
        <v>0</v>
      </c>
      <c r="S115" s="16">
        <v>4</v>
      </c>
      <c r="T115" s="16">
        <v>0</v>
      </c>
      <c r="U115" s="16">
        <v>3</v>
      </c>
      <c r="V115" s="16">
        <v>0</v>
      </c>
      <c r="W115" s="16">
        <v>1</v>
      </c>
      <c r="X115" s="16">
        <v>0</v>
      </c>
      <c r="Y115" s="16">
        <v>0</v>
      </c>
      <c r="Z115" s="16">
        <v>0</v>
      </c>
      <c r="AA115" s="16">
        <v>0</v>
      </c>
      <c r="AB115" s="16">
        <v>0</v>
      </c>
      <c r="AC115" s="16">
        <v>99</v>
      </c>
      <c r="AD115" s="31"/>
      <c r="AE115" s="31"/>
    </row>
    <row r="116" spans="1:31" s="33" customFormat="1">
      <c r="A116" s="14" t="s">
        <v>159</v>
      </c>
      <c r="B116" s="15">
        <v>58.128568999999999</v>
      </c>
      <c r="C116" s="15">
        <v>-97.136768000000004</v>
      </c>
      <c r="D116" s="18" t="s">
        <v>35</v>
      </c>
      <c r="E116" s="14"/>
      <c r="F116" s="14">
        <v>114</v>
      </c>
      <c r="G116" s="16">
        <v>27</v>
      </c>
      <c r="H116" s="16">
        <v>0</v>
      </c>
      <c r="I116" s="16">
        <v>0</v>
      </c>
      <c r="J116" s="16">
        <v>0</v>
      </c>
      <c r="K116" s="16">
        <v>0</v>
      </c>
      <c r="L116" s="16">
        <v>0</v>
      </c>
      <c r="M116" s="16">
        <v>0</v>
      </c>
      <c r="N116" s="16">
        <v>0</v>
      </c>
      <c r="O116" s="16">
        <v>0</v>
      </c>
      <c r="P116" s="16">
        <v>0</v>
      </c>
      <c r="Q116" s="16">
        <v>24</v>
      </c>
      <c r="R116" s="16">
        <v>0</v>
      </c>
      <c r="S116" s="16">
        <v>2</v>
      </c>
      <c r="T116" s="16">
        <v>0</v>
      </c>
      <c r="U116" s="16">
        <v>0</v>
      </c>
      <c r="V116" s="16">
        <v>0</v>
      </c>
      <c r="W116" s="16">
        <v>0</v>
      </c>
      <c r="X116" s="16">
        <v>0</v>
      </c>
      <c r="Y116" s="16">
        <v>0</v>
      </c>
      <c r="Z116" s="16">
        <v>0</v>
      </c>
      <c r="AA116" s="16">
        <v>0</v>
      </c>
      <c r="AB116" s="16">
        <v>0</v>
      </c>
      <c r="AC116" s="16">
        <v>167</v>
      </c>
      <c r="AD116" s="31"/>
      <c r="AE116" s="31"/>
    </row>
    <row r="117" spans="1:31" s="33" customFormat="1">
      <c r="A117" s="14" t="s">
        <v>160</v>
      </c>
      <c r="B117" s="15">
        <v>58.010674000000002</v>
      </c>
      <c r="C117" s="15">
        <v>-96.736363999999995</v>
      </c>
      <c r="D117" s="18" t="s">
        <v>35</v>
      </c>
      <c r="E117" s="14"/>
      <c r="F117" s="14">
        <v>39</v>
      </c>
      <c r="G117" s="16">
        <v>30</v>
      </c>
      <c r="H117" s="16">
        <v>0</v>
      </c>
      <c r="I117" s="16">
        <v>0</v>
      </c>
      <c r="J117" s="16">
        <v>0</v>
      </c>
      <c r="K117" s="16">
        <v>4</v>
      </c>
      <c r="L117" s="16">
        <v>0</v>
      </c>
      <c r="M117" s="16">
        <v>0</v>
      </c>
      <c r="N117" s="16">
        <v>1</v>
      </c>
      <c r="O117" s="16">
        <v>0</v>
      </c>
      <c r="P117" s="16">
        <v>0</v>
      </c>
      <c r="Q117" s="16">
        <v>10</v>
      </c>
      <c r="R117" s="16">
        <v>0</v>
      </c>
      <c r="S117" s="16">
        <v>0</v>
      </c>
      <c r="T117" s="16">
        <v>0</v>
      </c>
      <c r="U117" s="16">
        <v>0</v>
      </c>
      <c r="V117" s="16">
        <v>0</v>
      </c>
      <c r="W117" s="16">
        <v>0</v>
      </c>
      <c r="X117" s="16">
        <v>0</v>
      </c>
      <c r="Y117" s="16">
        <v>0</v>
      </c>
      <c r="Z117" s="16">
        <v>0</v>
      </c>
      <c r="AA117" s="16">
        <v>0</v>
      </c>
      <c r="AB117" s="16">
        <v>0</v>
      </c>
      <c r="AC117" s="16">
        <v>84</v>
      </c>
      <c r="AD117" s="31"/>
      <c r="AE117" s="31"/>
    </row>
    <row r="118" spans="1:31" s="33" customFormat="1">
      <c r="A118" s="17" t="s">
        <v>161</v>
      </c>
      <c r="B118" s="15">
        <v>58.326180999999998</v>
      </c>
      <c r="C118" s="15">
        <v>-96.678053000000006</v>
      </c>
      <c r="D118" s="18" t="s">
        <v>35</v>
      </c>
      <c r="E118" s="17"/>
      <c r="F118" s="17">
        <v>43</v>
      </c>
      <c r="G118" s="16">
        <v>2</v>
      </c>
      <c r="H118" s="16">
        <v>0</v>
      </c>
      <c r="I118" s="16">
        <v>0</v>
      </c>
      <c r="J118" s="16">
        <v>0</v>
      </c>
      <c r="K118" s="16">
        <v>0</v>
      </c>
      <c r="L118" s="16">
        <v>0</v>
      </c>
      <c r="M118" s="16">
        <v>10</v>
      </c>
      <c r="N118" s="16">
        <v>0</v>
      </c>
      <c r="O118" s="16">
        <v>0</v>
      </c>
      <c r="P118" s="16">
        <v>4</v>
      </c>
      <c r="Q118" s="16">
        <v>0</v>
      </c>
      <c r="R118" s="16">
        <v>0</v>
      </c>
      <c r="S118" s="16">
        <v>6</v>
      </c>
      <c r="T118" s="16">
        <v>0</v>
      </c>
      <c r="U118" s="16">
        <v>0</v>
      </c>
      <c r="V118" s="16">
        <v>0</v>
      </c>
      <c r="W118" s="16">
        <v>2</v>
      </c>
      <c r="X118" s="16">
        <v>0</v>
      </c>
      <c r="Y118" s="16">
        <v>0</v>
      </c>
      <c r="Z118" s="16">
        <v>0</v>
      </c>
      <c r="AA118" s="16">
        <v>0</v>
      </c>
      <c r="AB118" s="16">
        <v>0</v>
      </c>
      <c r="AC118" s="16">
        <v>67</v>
      </c>
      <c r="AD118" s="31"/>
      <c r="AE118" s="31"/>
    </row>
    <row r="119" spans="1:31" s="33" customFormat="1">
      <c r="A119" s="17" t="s">
        <v>162</v>
      </c>
      <c r="B119" s="15">
        <v>58.117533999999999</v>
      </c>
      <c r="C119" s="15">
        <v>-96.247625999999997</v>
      </c>
      <c r="D119" s="18" t="s">
        <v>163</v>
      </c>
      <c r="E119" s="17"/>
      <c r="F119" s="17">
        <v>1</v>
      </c>
      <c r="G119" s="16">
        <v>1</v>
      </c>
      <c r="H119" s="16">
        <v>0</v>
      </c>
      <c r="I119" s="16">
        <v>0</v>
      </c>
      <c r="J119" s="16">
        <v>0</v>
      </c>
      <c r="K119" s="16">
        <v>0</v>
      </c>
      <c r="L119" s="16">
        <v>0</v>
      </c>
      <c r="M119" s="16">
        <v>0</v>
      </c>
      <c r="N119" s="16">
        <v>0</v>
      </c>
      <c r="O119" s="16">
        <v>0</v>
      </c>
      <c r="P119" s="16">
        <v>0</v>
      </c>
      <c r="Q119" s="16">
        <v>0</v>
      </c>
      <c r="R119" s="16">
        <v>0</v>
      </c>
      <c r="S119" s="16">
        <v>0</v>
      </c>
      <c r="T119" s="16">
        <v>0</v>
      </c>
      <c r="U119" s="16">
        <v>0</v>
      </c>
      <c r="V119" s="16">
        <v>0</v>
      </c>
      <c r="W119" s="16">
        <v>0</v>
      </c>
      <c r="X119" s="16">
        <v>0</v>
      </c>
      <c r="Y119" s="16">
        <v>0</v>
      </c>
      <c r="Z119" s="16">
        <v>0</v>
      </c>
      <c r="AA119" s="16">
        <v>0</v>
      </c>
      <c r="AB119" s="16">
        <v>0</v>
      </c>
      <c r="AC119" s="16">
        <v>2</v>
      </c>
      <c r="AD119" s="31"/>
      <c r="AE119" s="31"/>
    </row>
    <row r="120" spans="1:31" s="33" customFormat="1">
      <c r="A120" s="17" t="s">
        <v>164</v>
      </c>
      <c r="B120" s="15">
        <v>58.086602999999997</v>
      </c>
      <c r="C120" s="15">
        <v>-96.503044000000003</v>
      </c>
      <c r="D120" s="18" t="s">
        <v>163</v>
      </c>
      <c r="E120" s="17"/>
      <c r="F120" s="17">
        <v>426</v>
      </c>
      <c r="G120" s="16">
        <v>70</v>
      </c>
      <c r="H120" s="16">
        <v>0</v>
      </c>
      <c r="I120" s="16">
        <v>0</v>
      </c>
      <c r="J120" s="16">
        <v>0</v>
      </c>
      <c r="K120" s="16">
        <v>0</v>
      </c>
      <c r="L120" s="16">
        <v>0</v>
      </c>
      <c r="M120" s="16">
        <v>1</v>
      </c>
      <c r="N120" s="16">
        <v>0</v>
      </c>
      <c r="O120" s="16">
        <v>0</v>
      </c>
      <c r="P120" s="16">
        <v>6</v>
      </c>
      <c r="Q120" s="16">
        <v>14</v>
      </c>
      <c r="R120" s="16">
        <v>0</v>
      </c>
      <c r="S120" s="16">
        <v>22</v>
      </c>
      <c r="T120" s="16">
        <v>0</v>
      </c>
      <c r="U120" s="16">
        <v>6</v>
      </c>
      <c r="V120" s="16">
        <v>0</v>
      </c>
      <c r="W120" s="16">
        <v>8</v>
      </c>
      <c r="X120" s="16">
        <v>1</v>
      </c>
      <c r="Y120" s="16">
        <v>0</v>
      </c>
      <c r="Z120" s="16">
        <v>0</v>
      </c>
      <c r="AA120" s="16">
        <v>0</v>
      </c>
      <c r="AB120" s="16">
        <v>0</v>
      </c>
      <c r="AC120" s="16">
        <v>554</v>
      </c>
      <c r="AD120" s="31"/>
      <c r="AE120" s="31"/>
    </row>
    <row r="121" spans="1:31" s="33" customFormat="1">
      <c r="A121" s="14" t="s">
        <v>165</v>
      </c>
      <c r="B121" s="15">
        <v>58.274686000000003</v>
      </c>
      <c r="C121" s="15">
        <v>-97.025135000000006</v>
      </c>
      <c r="D121" s="14" t="s">
        <v>35</v>
      </c>
      <c r="E121" s="14"/>
      <c r="F121" s="14">
        <v>128</v>
      </c>
      <c r="G121" s="16">
        <v>14</v>
      </c>
      <c r="H121" s="16">
        <v>0</v>
      </c>
      <c r="I121" s="16">
        <v>0</v>
      </c>
      <c r="J121" s="16">
        <v>0</v>
      </c>
      <c r="K121" s="16">
        <v>0</v>
      </c>
      <c r="L121" s="16">
        <v>0</v>
      </c>
      <c r="M121" s="16">
        <v>0</v>
      </c>
      <c r="N121" s="16">
        <v>0</v>
      </c>
      <c r="O121" s="16">
        <v>0</v>
      </c>
      <c r="P121" s="16">
        <v>3</v>
      </c>
      <c r="Q121" s="16">
        <v>12</v>
      </c>
      <c r="R121" s="16">
        <v>0</v>
      </c>
      <c r="S121" s="16">
        <v>4</v>
      </c>
      <c r="T121" s="16">
        <v>0</v>
      </c>
      <c r="U121" s="16">
        <v>0</v>
      </c>
      <c r="V121" s="16">
        <v>0</v>
      </c>
      <c r="W121" s="16">
        <v>1</v>
      </c>
      <c r="X121" s="16">
        <v>0</v>
      </c>
      <c r="Y121" s="16">
        <v>0</v>
      </c>
      <c r="Z121" s="16">
        <v>0</v>
      </c>
      <c r="AA121" s="16">
        <v>0</v>
      </c>
      <c r="AB121" s="16">
        <v>0</v>
      </c>
      <c r="AC121" s="16">
        <v>162</v>
      </c>
      <c r="AD121" s="31"/>
      <c r="AE121" s="31"/>
    </row>
    <row r="122" spans="1:31" s="33" customFormat="1">
      <c r="A122" s="14" t="s">
        <v>166</v>
      </c>
      <c r="B122" s="15">
        <v>58.137354000000002</v>
      </c>
      <c r="C122" s="15">
        <v>-96.816737000000003</v>
      </c>
      <c r="D122" s="14" t="s">
        <v>35</v>
      </c>
      <c r="E122" s="14"/>
      <c r="F122" s="14">
        <v>28</v>
      </c>
      <c r="G122" s="16">
        <v>25</v>
      </c>
      <c r="H122" s="16">
        <v>0</v>
      </c>
      <c r="I122" s="16">
        <v>0</v>
      </c>
      <c r="J122" s="16">
        <v>0</v>
      </c>
      <c r="K122" s="16">
        <v>0</v>
      </c>
      <c r="L122" s="16">
        <v>0</v>
      </c>
      <c r="M122" s="16">
        <v>0</v>
      </c>
      <c r="N122" s="16">
        <v>0</v>
      </c>
      <c r="O122" s="16">
        <v>0</v>
      </c>
      <c r="P122" s="16">
        <v>2</v>
      </c>
      <c r="Q122" s="16">
        <v>7</v>
      </c>
      <c r="R122" s="16">
        <v>0</v>
      </c>
      <c r="S122" s="16">
        <v>3</v>
      </c>
      <c r="T122" s="16">
        <v>0</v>
      </c>
      <c r="U122" s="16">
        <v>0</v>
      </c>
      <c r="V122" s="16">
        <v>0</v>
      </c>
      <c r="W122" s="16">
        <v>2</v>
      </c>
      <c r="X122" s="16">
        <v>0</v>
      </c>
      <c r="Y122" s="16">
        <v>0</v>
      </c>
      <c r="Z122" s="16">
        <v>0</v>
      </c>
      <c r="AA122" s="16">
        <v>0</v>
      </c>
      <c r="AB122" s="16">
        <v>0</v>
      </c>
      <c r="AC122" s="16">
        <v>67</v>
      </c>
      <c r="AD122" s="31"/>
      <c r="AE122" s="31"/>
    </row>
    <row r="123" spans="1:31" s="33" customFormat="1">
      <c r="A123" s="17" t="s">
        <v>167</v>
      </c>
      <c r="B123" s="15">
        <v>58.537647</v>
      </c>
      <c r="C123" s="15">
        <v>-95.041449</v>
      </c>
      <c r="D123" s="17" t="s">
        <v>168</v>
      </c>
      <c r="E123" s="17"/>
      <c r="F123" s="17">
        <v>38</v>
      </c>
      <c r="G123" s="16">
        <v>43</v>
      </c>
      <c r="H123" s="16">
        <v>0</v>
      </c>
      <c r="I123" s="16">
        <v>0</v>
      </c>
      <c r="J123" s="16">
        <v>0</v>
      </c>
      <c r="K123" s="16">
        <v>0</v>
      </c>
      <c r="L123" s="16">
        <v>0</v>
      </c>
      <c r="M123" s="16">
        <v>0</v>
      </c>
      <c r="N123" s="16">
        <v>0</v>
      </c>
      <c r="O123" s="16">
        <v>0</v>
      </c>
      <c r="P123" s="16">
        <v>0</v>
      </c>
      <c r="Q123" s="16">
        <v>0</v>
      </c>
      <c r="R123" s="16">
        <v>0</v>
      </c>
      <c r="S123" s="16">
        <v>0</v>
      </c>
      <c r="T123" s="16">
        <v>0</v>
      </c>
      <c r="U123" s="16">
        <v>0</v>
      </c>
      <c r="V123" s="16">
        <v>0</v>
      </c>
      <c r="W123" s="16">
        <v>0</v>
      </c>
      <c r="X123" s="16">
        <v>0</v>
      </c>
      <c r="Y123" s="16">
        <v>0</v>
      </c>
      <c r="Z123" s="16">
        <v>0</v>
      </c>
      <c r="AA123" s="16">
        <v>0</v>
      </c>
      <c r="AB123" s="16">
        <v>0</v>
      </c>
      <c r="AC123" s="16">
        <v>81</v>
      </c>
      <c r="AD123" s="31"/>
      <c r="AE123" s="31"/>
    </row>
    <row r="124" spans="1:31" s="33" customFormat="1">
      <c r="A124" s="17" t="s">
        <v>169</v>
      </c>
      <c r="B124" s="15">
        <v>58.614983000000002</v>
      </c>
      <c r="C124" s="15">
        <v>-95.022576999999998</v>
      </c>
      <c r="D124" s="14" t="s">
        <v>35</v>
      </c>
      <c r="E124" s="17"/>
      <c r="F124" s="17">
        <v>23</v>
      </c>
      <c r="G124" s="16">
        <v>22</v>
      </c>
      <c r="H124" s="16">
        <v>0</v>
      </c>
      <c r="I124" s="16">
        <v>0</v>
      </c>
      <c r="J124" s="16">
        <v>0</v>
      </c>
      <c r="K124" s="16">
        <v>3</v>
      </c>
      <c r="L124" s="16">
        <v>0</v>
      </c>
      <c r="M124" s="16">
        <v>0</v>
      </c>
      <c r="N124" s="16">
        <v>0</v>
      </c>
      <c r="O124" s="16">
        <v>0</v>
      </c>
      <c r="P124" s="16">
        <v>0</v>
      </c>
      <c r="Q124" s="16">
        <v>0</v>
      </c>
      <c r="R124" s="16">
        <v>0</v>
      </c>
      <c r="S124" s="16">
        <v>0</v>
      </c>
      <c r="T124" s="16">
        <v>0</v>
      </c>
      <c r="U124" s="16">
        <v>0</v>
      </c>
      <c r="V124" s="16">
        <v>0</v>
      </c>
      <c r="W124" s="16">
        <v>1</v>
      </c>
      <c r="X124" s="16">
        <v>0</v>
      </c>
      <c r="Y124" s="16">
        <v>0</v>
      </c>
      <c r="Z124" s="16">
        <v>0</v>
      </c>
      <c r="AA124" s="16">
        <v>0</v>
      </c>
      <c r="AB124" s="16">
        <v>0</v>
      </c>
      <c r="AC124" s="16">
        <v>49</v>
      </c>
      <c r="AD124" s="31"/>
      <c r="AE124" s="31"/>
    </row>
    <row r="125" spans="1:31" s="33" customFormat="1">
      <c r="A125" s="17" t="s">
        <v>170</v>
      </c>
      <c r="B125" s="15">
        <v>58.319578999999997</v>
      </c>
      <c r="C125" s="15">
        <v>-97.357714999999999</v>
      </c>
      <c r="D125" s="14" t="s">
        <v>35</v>
      </c>
      <c r="E125" s="17"/>
      <c r="F125" s="17">
        <v>68</v>
      </c>
      <c r="G125" s="16">
        <v>2</v>
      </c>
      <c r="H125" s="16">
        <v>0</v>
      </c>
      <c r="I125" s="16">
        <v>0</v>
      </c>
      <c r="J125" s="16">
        <v>0</v>
      </c>
      <c r="K125" s="16">
        <v>11</v>
      </c>
      <c r="L125" s="16">
        <v>0</v>
      </c>
      <c r="M125" s="16">
        <v>0</v>
      </c>
      <c r="N125" s="16">
        <v>0</v>
      </c>
      <c r="O125" s="16">
        <v>4</v>
      </c>
      <c r="P125" s="16">
        <v>0</v>
      </c>
      <c r="Q125" s="16">
        <v>7</v>
      </c>
      <c r="R125" s="16">
        <v>0</v>
      </c>
      <c r="S125" s="16">
        <v>7</v>
      </c>
      <c r="T125" s="16">
        <v>0</v>
      </c>
      <c r="U125" s="16">
        <v>0</v>
      </c>
      <c r="V125" s="16">
        <v>0</v>
      </c>
      <c r="W125" s="16">
        <v>0</v>
      </c>
      <c r="X125" s="16">
        <v>0</v>
      </c>
      <c r="Y125" s="16">
        <v>0</v>
      </c>
      <c r="Z125" s="16">
        <v>0</v>
      </c>
      <c r="AA125" s="16">
        <v>0</v>
      </c>
      <c r="AB125" s="16">
        <v>0</v>
      </c>
      <c r="AC125" s="16">
        <v>99</v>
      </c>
      <c r="AD125" s="31"/>
      <c r="AE125" s="31"/>
    </row>
    <row r="126" spans="1:31" s="33" customFormat="1">
      <c r="A126" s="14" t="s">
        <v>171</v>
      </c>
      <c r="B126" s="15">
        <v>58.049661</v>
      </c>
      <c r="C126" s="15">
        <v>-97.495734999999996</v>
      </c>
      <c r="D126" s="14" t="s">
        <v>35</v>
      </c>
      <c r="E126" s="14"/>
      <c r="F126" s="14">
        <v>42</v>
      </c>
      <c r="G126" s="16">
        <v>10</v>
      </c>
      <c r="H126" s="16">
        <v>0</v>
      </c>
      <c r="I126" s="16">
        <v>0</v>
      </c>
      <c r="J126" s="16">
        <v>0</v>
      </c>
      <c r="K126" s="16">
        <v>2</v>
      </c>
      <c r="L126" s="16">
        <v>0</v>
      </c>
      <c r="M126" s="16">
        <v>0</v>
      </c>
      <c r="N126" s="16">
        <v>0</v>
      </c>
      <c r="O126" s="16">
        <v>0</v>
      </c>
      <c r="P126" s="16">
        <v>1</v>
      </c>
      <c r="Q126" s="16">
        <v>4</v>
      </c>
      <c r="R126" s="16">
        <v>0</v>
      </c>
      <c r="S126" s="16">
        <v>2</v>
      </c>
      <c r="T126" s="16">
        <v>0</v>
      </c>
      <c r="U126" s="16">
        <v>0</v>
      </c>
      <c r="V126" s="16">
        <v>0</v>
      </c>
      <c r="W126" s="16">
        <v>1</v>
      </c>
      <c r="X126" s="16">
        <v>0</v>
      </c>
      <c r="Y126" s="16">
        <v>0</v>
      </c>
      <c r="Z126" s="16">
        <v>0</v>
      </c>
      <c r="AA126" s="16">
        <v>0</v>
      </c>
      <c r="AB126" s="16">
        <v>0</v>
      </c>
      <c r="AC126" s="16">
        <v>62</v>
      </c>
      <c r="AD126" s="31"/>
      <c r="AE126" s="31"/>
    </row>
    <row r="127" spans="1:31" s="33" customFormat="1">
      <c r="A127" s="14" t="s">
        <v>172</v>
      </c>
      <c r="B127" s="15">
        <v>58.225332000000002</v>
      </c>
      <c r="C127" s="15">
        <v>-97.470224999999999</v>
      </c>
      <c r="D127" s="14" t="s">
        <v>35</v>
      </c>
      <c r="E127" s="14"/>
      <c r="F127" s="14">
        <v>296</v>
      </c>
      <c r="G127" s="16">
        <v>4</v>
      </c>
      <c r="H127" s="16">
        <v>0</v>
      </c>
      <c r="I127" s="16">
        <v>0</v>
      </c>
      <c r="J127" s="16">
        <v>0</v>
      </c>
      <c r="K127" s="16">
        <v>0</v>
      </c>
      <c r="L127" s="16">
        <v>0</v>
      </c>
      <c r="M127" s="16">
        <v>0</v>
      </c>
      <c r="N127" s="16">
        <v>0</v>
      </c>
      <c r="O127" s="16">
        <v>0</v>
      </c>
      <c r="P127" s="16">
        <v>5</v>
      </c>
      <c r="Q127" s="16">
        <v>3</v>
      </c>
      <c r="R127" s="16">
        <v>0</v>
      </c>
      <c r="S127" s="16">
        <v>8</v>
      </c>
      <c r="T127" s="16">
        <v>0</v>
      </c>
      <c r="U127" s="16">
        <v>0</v>
      </c>
      <c r="V127" s="16">
        <v>0</v>
      </c>
      <c r="W127" s="16">
        <v>0</v>
      </c>
      <c r="X127" s="16">
        <v>0</v>
      </c>
      <c r="Y127" s="16">
        <v>0</v>
      </c>
      <c r="Z127" s="16">
        <v>0</v>
      </c>
      <c r="AA127" s="16">
        <v>0</v>
      </c>
      <c r="AB127" s="16">
        <v>0</v>
      </c>
      <c r="AC127" s="16">
        <v>316</v>
      </c>
      <c r="AD127" s="31"/>
      <c r="AE127" s="31"/>
    </row>
    <row r="128" spans="1:31" s="33" customFormat="1">
      <c r="A128" s="14" t="s">
        <v>173</v>
      </c>
      <c r="B128" s="15">
        <v>58.107762000000001</v>
      </c>
      <c r="C128" s="15">
        <v>-97.108351999999996</v>
      </c>
      <c r="D128" s="14" t="s">
        <v>35</v>
      </c>
      <c r="E128" s="14"/>
      <c r="F128" s="14">
        <v>3</v>
      </c>
      <c r="G128" s="16">
        <v>0</v>
      </c>
      <c r="H128" s="16">
        <v>0</v>
      </c>
      <c r="I128" s="16">
        <v>0</v>
      </c>
      <c r="J128" s="16">
        <v>0</v>
      </c>
      <c r="K128" s="16">
        <v>0</v>
      </c>
      <c r="L128" s="16">
        <v>0</v>
      </c>
      <c r="M128" s="16">
        <v>0</v>
      </c>
      <c r="N128" s="16">
        <v>0</v>
      </c>
      <c r="O128" s="16">
        <v>0</v>
      </c>
      <c r="P128" s="16">
        <v>0</v>
      </c>
      <c r="Q128" s="16">
        <v>0</v>
      </c>
      <c r="R128" s="16">
        <v>0</v>
      </c>
      <c r="S128" s="16">
        <v>0</v>
      </c>
      <c r="T128" s="16">
        <v>0</v>
      </c>
      <c r="U128" s="16">
        <v>0</v>
      </c>
      <c r="V128" s="16">
        <v>0</v>
      </c>
      <c r="W128" s="16">
        <v>0</v>
      </c>
      <c r="X128" s="16">
        <v>0</v>
      </c>
      <c r="Y128" s="16">
        <v>0</v>
      </c>
      <c r="Z128" s="16">
        <v>0</v>
      </c>
      <c r="AA128" s="16">
        <v>0</v>
      </c>
      <c r="AB128" s="16">
        <v>0</v>
      </c>
      <c r="AC128" s="16">
        <v>3</v>
      </c>
      <c r="AD128" s="31"/>
      <c r="AE128" s="31"/>
    </row>
    <row r="129" spans="1:31" s="33" customFormat="1">
      <c r="A129" s="17" t="s">
        <v>174</v>
      </c>
      <c r="B129" s="15">
        <v>58.565075</v>
      </c>
      <c r="C129" s="15">
        <v>-96.015868999999995</v>
      </c>
      <c r="D129" s="17" t="s">
        <v>35</v>
      </c>
      <c r="E129" s="17"/>
      <c r="F129" s="17">
        <v>40</v>
      </c>
      <c r="G129" s="16">
        <v>9</v>
      </c>
      <c r="H129" s="16">
        <v>0</v>
      </c>
      <c r="I129" s="16">
        <v>0</v>
      </c>
      <c r="J129" s="16">
        <v>0</v>
      </c>
      <c r="K129" s="16">
        <v>1</v>
      </c>
      <c r="L129" s="16">
        <v>0</v>
      </c>
      <c r="M129" s="16">
        <v>0</v>
      </c>
      <c r="N129" s="16">
        <v>0</v>
      </c>
      <c r="O129" s="16">
        <v>0</v>
      </c>
      <c r="P129" s="16">
        <v>4</v>
      </c>
      <c r="Q129" s="16">
        <v>0</v>
      </c>
      <c r="R129" s="16">
        <v>0</v>
      </c>
      <c r="S129" s="16">
        <v>0</v>
      </c>
      <c r="T129" s="16">
        <v>0</v>
      </c>
      <c r="U129" s="16">
        <v>8</v>
      </c>
      <c r="V129" s="16">
        <v>0</v>
      </c>
      <c r="W129" s="16">
        <v>1</v>
      </c>
      <c r="X129" s="16">
        <v>0</v>
      </c>
      <c r="Y129" s="16">
        <v>0</v>
      </c>
      <c r="Z129" s="16">
        <v>0</v>
      </c>
      <c r="AA129" s="16">
        <v>0</v>
      </c>
      <c r="AB129" s="16">
        <v>0</v>
      </c>
      <c r="AC129" s="16">
        <v>63</v>
      </c>
      <c r="AD129" s="31"/>
      <c r="AE129" s="31"/>
    </row>
    <row r="130" spans="1:31" s="33" customFormat="1">
      <c r="A130" s="14" t="s">
        <v>175</v>
      </c>
      <c r="B130" s="15">
        <v>58.220084</v>
      </c>
      <c r="C130" s="15">
        <v>-96.151836000000003</v>
      </c>
      <c r="D130" s="14" t="s">
        <v>35</v>
      </c>
      <c r="E130" s="14"/>
      <c r="F130" s="14">
        <v>17</v>
      </c>
      <c r="G130" s="16">
        <v>5</v>
      </c>
      <c r="H130" s="16">
        <v>0</v>
      </c>
      <c r="I130" s="16">
        <v>0</v>
      </c>
      <c r="J130" s="16">
        <v>0</v>
      </c>
      <c r="K130" s="16">
        <v>1</v>
      </c>
      <c r="L130" s="16">
        <v>0</v>
      </c>
      <c r="M130" s="16">
        <v>0</v>
      </c>
      <c r="N130" s="16">
        <v>0</v>
      </c>
      <c r="O130" s="16">
        <v>0</v>
      </c>
      <c r="P130" s="16">
        <v>1</v>
      </c>
      <c r="Q130" s="16">
        <v>0</v>
      </c>
      <c r="R130" s="16">
        <v>0</v>
      </c>
      <c r="S130" s="16">
        <v>2</v>
      </c>
      <c r="T130" s="16">
        <v>0</v>
      </c>
      <c r="U130" s="16">
        <v>0</v>
      </c>
      <c r="V130" s="16">
        <v>0</v>
      </c>
      <c r="W130" s="16">
        <v>0</v>
      </c>
      <c r="X130" s="16">
        <v>0</v>
      </c>
      <c r="Y130" s="16">
        <v>0</v>
      </c>
      <c r="Z130" s="16">
        <v>0</v>
      </c>
      <c r="AA130" s="16">
        <v>0</v>
      </c>
      <c r="AB130" s="16">
        <v>0</v>
      </c>
      <c r="AC130" s="16">
        <v>26</v>
      </c>
      <c r="AD130" s="31"/>
      <c r="AE130" s="31"/>
    </row>
    <row r="131" spans="1:31" s="33" customFormat="1">
      <c r="A131" s="14" t="s">
        <v>176</v>
      </c>
      <c r="B131" s="15">
        <v>58.267887000000002</v>
      </c>
      <c r="C131" s="15">
        <v>-95.725184999999996</v>
      </c>
      <c r="D131" s="14" t="s">
        <v>35</v>
      </c>
      <c r="E131" s="14"/>
      <c r="F131" s="14">
        <v>18</v>
      </c>
      <c r="G131" s="16">
        <v>20</v>
      </c>
      <c r="H131" s="16">
        <v>0</v>
      </c>
      <c r="I131" s="16">
        <v>0</v>
      </c>
      <c r="J131" s="16">
        <v>0</v>
      </c>
      <c r="K131" s="16">
        <v>0</v>
      </c>
      <c r="L131" s="16">
        <v>0</v>
      </c>
      <c r="M131" s="16">
        <v>0</v>
      </c>
      <c r="N131" s="16">
        <v>0</v>
      </c>
      <c r="O131" s="16">
        <v>0</v>
      </c>
      <c r="P131" s="16">
        <v>2</v>
      </c>
      <c r="Q131" s="16">
        <v>1</v>
      </c>
      <c r="R131" s="16">
        <v>0</v>
      </c>
      <c r="S131" s="16">
        <v>0</v>
      </c>
      <c r="T131" s="16">
        <v>0</v>
      </c>
      <c r="U131" s="16">
        <v>0</v>
      </c>
      <c r="V131" s="16">
        <v>0</v>
      </c>
      <c r="W131" s="16">
        <v>0</v>
      </c>
      <c r="X131" s="16">
        <v>0</v>
      </c>
      <c r="Y131" s="16">
        <v>0</v>
      </c>
      <c r="Z131" s="16">
        <v>0</v>
      </c>
      <c r="AA131" s="16">
        <v>0</v>
      </c>
      <c r="AB131" s="16">
        <v>0</v>
      </c>
      <c r="AC131" s="16">
        <v>41</v>
      </c>
      <c r="AD131" s="31"/>
      <c r="AE131" s="31"/>
    </row>
    <row r="132" spans="1:31" s="33" customFormat="1">
      <c r="A132" s="14" t="s">
        <v>177</v>
      </c>
      <c r="B132" s="15">
        <v>58.089302000000004</v>
      </c>
      <c r="C132" s="15">
        <v>-97.478915000000001</v>
      </c>
      <c r="D132" s="14" t="s">
        <v>35</v>
      </c>
      <c r="E132" s="14"/>
      <c r="F132" s="14">
        <v>77</v>
      </c>
      <c r="G132" s="16">
        <v>3</v>
      </c>
      <c r="H132" s="16">
        <v>0</v>
      </c>
      <c r="I132" s="16">
        <v>0</v>
      </c>
      <c r="J132" s="16">
        <v>0</v>
      </c>
      <c r="K132" s="16">
        <v>4</v>
      </c>
      <c r="L132" s="16">
        <v>0</v>
      </c>
      <c r="M132" s="16">
        <v>0</v>
      </c>
      <c r="N132" s="16">
        <v>0</v>
      </c>
      <c r="O132" s="16">
        <v>0</v>
      </c>
      <c r="P132" s="16">
        <v>1</v>
      </c>
      <c r="Q132" s="16">
        <v>4</v>
      </c>
      <c r="R132" s="16">
        <v>0</v>
      </c>
      <c r="S132" s="16">
        <v>7</v>
      </c>
      <c r="T132" s="16">
        <v>0</v>
      </c>
      <c r="U132" s="16">
        <v>4</v>
      </c>
      <c r="V132" s="16">
        <v>0</v>
      </c>
      <c r="W132" s="16">
        <v>1</v>
      </c>
      <c r="X132" s="16">
        <v>0</v>
      </c>
      <c r="Y132" s="16">
        <v>0</v>
      </c>
      <c r="Z132" s="16">
        <v>0</v>
      </c>
      <c r="AA132" s="16">
        <v>1</v>
      </c>
      <c r="AB132" s="16">
        <v>0</v>
      </c>
      <c r="AC132" s="16">
        <v>102</v>
      </c>
      <c r="AD132" s="31"/>
      <c r="AE132" s="31"/>
    </row>
    <row r="133" spans="1:31" s="33" customFormat="1">
      <c r="A133" s="14" t="s">
        <v>178</v>
      </c>
      <c r="B133" s="15">
        <v>58.080492</v>
      </c>
      <c r="C133" s="15">
        <v>-96.658439000000001</v>
      </c>
      <c r="D133" s="14" t="s">
        <v>35</v>
      </c>
      <c r="E133" s="14"/>
      <c r="F133" s="14">
        <v>0</v>
      </c>
      <c r="G133" s="14">
        <v>0</v>
      </c>
      <c r="H133" s="16">
        <v>0</v>
      </c>
      <c r="I133" s="16">
        <v>0</v>
      </c>
      <c r="J133" s="16">
        <v>0</v>
      </c>
      <c r="K133" s="14">
        <v>0</v>
      </c>
      <c r="L133" s="14">
        <v>0</v>
      </c>
      <c r="M133" s="14">
        <v>0</v>
      </c>
      <c r="N133" s="16">
        <v>0</v>
      </c>
      <c r="O133" s="16">
        <v>0</v>
      </c>
      <c r="P133" s="14">
        <v>0</v>
      </c>
      <c r="Q133" s="14">
        <v>0</v>
      </c>
      <c r="R133" s="16">
        <v>0</v>
      </c>
      <c r="S133" s="14">
        <v>0</v>
      </c>
      <c r="T133" s="14">
        <v>0</v>
      </c>
      <c r="U133" s="14">
        <v>0</v>
      </c>
      <c r="V133" s="14">
        <v>0</v>
      </c>
      <c r="W133" s="14">
        <v>0</v>
      </c>
      <c r="X133" s="14">
        <v>0</v>
      </c>
      <c r="Y133" s="16">
        <v>0</v>
      </c>
      <c r="Z133" s="16">
        <v>0</v>
      </c>
      <c r="AA133" s="14">
        <v>0</v>
      </c>
      <c r="AB133" s="16">
        <v>0</v>
      </c>
      <c r="AC133" s="16">
        <v>0</v>
      </c>
      <c r="AD133" s="31"/>
      <c r="AE133" s="31"/>
    </row>
    <row r="134" spans="1:31" s="33" customFormat="1">
      <c r="A134" s="14" t="s">
        <v>179</v>
      </c>
      <c r="B134" s="15">
        <v>58.144553999999999</v>
      </c>
      <c r="C134" s="15">
        <v>-97.082480000000004</v>
      </c>
      <c r="D134" s="14" t="s">
        <v>35</v>
      </c>
      <c r="E134" s="14"/>
      <c r="F134" s="14">
        <v>71</v>
      </c>
      <c r="G134" s="16">
        <v>34</v>
      </c>
      <c r="H134" s="16">
        <v>0</v>
      </c>
      <c r="I134" s="16">
        <v>0</v>
      </c>
      <c r="J134" s="16">
        <v>0</v>
      </c>
      <c r="K134" s="16">
        <v>1</v>
      </c>
      <c r="L134" s="16">
        <v>4</v>
      </c>
      <c r="M134" s="16">
        <v>0</v>
      </c>
      <c r="N134" s="16">
        <v>0</v>
      </c>
      <c r="O134" s="16">
        <v>0</v>
      </c>
      <c r="P134" s="16">
        <v>0</v>
      </c>
      <c r="Q134" s="16">
        <v>24</v>
      </c>
      <c r="R134" s="16">
        <v>0</v>
      </c>
      <c r="S134" s="16">
        <v>5</v>
      </c>
      <c r="T134" s="16">
        <v>1</v>
      </c>
      <c r="U134" s="16">
        <v>0</v>
      </c>
      <c r="V134" s="16">
        <v>0</v>
      </c>
      <c r="W134" s="16">
        <v>0</v>
      </c>
      <c r="X134" s="16">
        <v>0</v>
      </c>
      <c r="Y134" s="16">
        <v>0</v>
      </c>
      <c r="Z134" s="16">
        <v>0</v>
      </c>
      <c r="AA134" s="16">
        <v>0</v>
      </c>
      <c r="AB134" s="16">
        <v>0</v>
      </c>
      <c r="AC134" s="16">
        <v>140</v>
      </c>
      <c r="AD134" s="31"/>
      <c r="AE134" s="31"/>
    </row>
    <row r="135" spans="1:31" s="33" customFormat="1">
      <c r="A135" s="14" t="s">
        <v>180</v>
      </c>
      <c r="B135" s="15">
        <v>58.056826999999998</v>
      </c>
      <c r="C135" s="15">
        <v>-96.763901000000004</v>
      </c>
      <c r="D135" s="14" t="s">
        <v>35</v>
      </c>
      <c r="E135" s="14"/>
      <c r="F135" s="14">
        <v>25</v>
      </c>
      <c r="G135" s="16">
        <v>12</v>
      </c>
      <c r="H135" s="16">
        <v>0</v>
      </c>
      <c r="I135" s="16">
        <v>0</v>
      </c>
      <c r="J135" s="16">
        <v>0</v>
      </c>
      <c r="K135" s="16">
        <v>0</v>
      </c>
      <c r="L135" s="16">
        <v>0</v>
      </c>
      <c r="M135" s="16">
        <v>1</v>
      </c>
      <c r="N135" s="16">
        <v>0</v>
      </c>
      <c r="O135" s="16">
        <v>0</v>
      </c>
      <c r="P135" s="16">
        <v>1</v>
      </c>
      <c r="Q135" s="16">
        <v>0</v>
      </c>
      <c r="R135" s="16">
        <v>0</v>
      </c>
      <c r="S135" s="16">
        <v>7</v>
      </c>
      <c r="T135" s="16">
        <v>0</v>
      </c>
      <c r="U135" s="16">
        <v>0</v>
      </c>
      <c r="V135" s="16">
        <v>0</v>
      </c>
      <c r="W135" s="16">
        <v>1</v>
      </c>
      <c r="X135" s="16">
        <v>0</v>
      </c>
      <c r="Y135" s="16">
        <v>0</v>
      </c>
      <c r="Z135" s="16">
        <v>0</v>
      </c>
      <c r="AA135" s="16">
        <v>0</v>
      </c>
      <c r="AB135" s="16">
        <v>0</v>
      </c>
      <c r="AC135" s="16">
        <v>47</v>
      </c>
      <c r="AD135" s="31"/>
      <c r="AE135" s="31"/>
    </row>
    <row r="136" spans="1:31" s="33" customFormat="1">
      <c r="A136" s="17" t="s">
        <v>181</v>
      </c>
      <c r="B136" s="15">
        <v>58.236868000000001</v>
      </c>
      <c r="C136" s="15">
        <v>-97.331068999999999</v>
      </c>
      <c r="D136" s="14" t="s">
        <v>35</v>
      </c>
      <c r="E136" s="17"/>
      <c r="F136" s="17">
        <v>115</v>
      </c>
      <c r="G136" s="16">
        <v>5</v>
      </c>
      <c r="H136" s="16">
        <v>0</v>
      </c>
      <c r="I136" s="16">
        <v>0</v>
      </c>
      <c r="J136" s="16">
        <v>0</v>
      </c>
      <c r="K136" s="16">
        <v>0</v>
      </c>
      <c r="L136" s="16">
        <v>0</v>
      </c>
      <c r="M136" s="16">
        <v>0</v>
      </c>
      <c r="N136" s="16">
        <v>0</v>
      </c>
      <c r="O136" s="16">
        <v>0</v>
      </c>
      <c r="P136" s="16">
        <v>0</v>
      </c>
      <c r="Q136" s="16">
        <v>0</v>
      </c>
      <c r="R136" s="16">
        <v>0</v>
      </c>
      <c r="S136" s="16">
        <v>0</v>
      </c>
      <c r="T136" s="16">
        <v>0</v>
      </c>
      <c r="U136" s="16">
        <v>0</v>
      </c>
      <c r="V136" s="16">
        <v>0</v>
      </c>
      <c r="W136" s="16">
        <v>0</v>
      </c>
      <c r="X136" s="16">
        <v>0</v>
      </c>
      <c r="Y136" s="16">
        <v>0</v>
      </c>
      <c r="Z136" s="16">
        <v>0</v>
      </c>
      <c r="AA136" s="16">
        <v>0</v>
      </c>
      <c r="AB136" s="16">
        <v>0</v>
      </c>
      <c r="AC136" s="16">
        <v>120</v>
      </c>
      <c r="AD136" s="31"/>
      <c r="AE136" s="31"/>
    </row>
    <row r="137" spans="1:31" s="33" customFormat="1">
      <c r="A137" s="17" t="s">
        <v>182</v>
      </c>
      <c r="B137" s="15">
        <v>58.280062000000001</v>
      </c>
      <c r="C137" s="15">
        <v>-97.354453000000007</v>
      </c>
      <c r="D137" s="14" t="s">
        <v>35</v>
      </c>
      <c r="E137" s="17"/>
      <c r="F137" s="17">
        <v>130</v>
      </c>
      <c r="G137" s="16">
        <v>2</v>
      </c>
      <c r="H137" s="16">
        <v>0</v>
      </c>
      <c r="I137" s="16">
        <v>0</v>
      </c>
      <c r="J137" s="16">
        <v>0</v>
      </c>
      <c r="K137" s="16">
        <v>0</v>
      </c>
      <c r="L137" s="16">
        <v>0</v>
      </c>
      <c r="M137" s="16">
        <v>0</v>
      </c>
      <c r="N137" s="16">
        <v>0</v>
      </c>
      <c r="O137" s="16">
        <v>0</v>
      </c>
      <c r="P137" s="16">
        <v>0</v>
      </c>
      <c r="Q137" s="16">
        <v>8</v>
      </c>
      <c r="R137" s="16">
        <v>0</v>
      </c>
      <c r="S137" s="16">
        <v>5</v>
      </c>
      <c r="T137" s="16">
        <v>0</v>
      </c>
      <c r="U137" s="16">
        <v>2</v>
      </c>
      <c r="V137" s="16">
        <v>0</v>
      </c>
      <c r="W137" s="16">
        <v>0</v>
      </c>
      <c r="X137" s="16">
        <v>0</v>
      </c>
      <c r="Y137" s="16">
        <v>0</v>
      </c>
      <c r="Z137" s="16">
        <v>0</v>
      </c>
      <c r="AA137" s="16">
        <v>0</v>
      </c>
      <c r="AB137" s="16">
        <v>0</v>
      </c>
      <c r="AC137" s="16">
        <v>147</v>
      </c>
      <c r="AD137" s="31"/>
      <c r="AE137" s="31"/>
    </row>
    <row r="138" spans="1:31" s="33" customFormat="1">
      <c r="A138" s="17" t="s">
        <v>183</v>
      </c>
      <c r="B138" s="15">
        <v>58.259053999999999</v>
      </c>
      <c r="C138" s="15">
        <v>-95.897315000000006</v>
      </c>
      <c r="D138" s="14" t="s">
        <v>35</v>
      </c>
      <c r="E138" s="17"/>
      <c r="F138" s="17">
        <v>25</v>
      </c>
      <c r="G138" s="16">
        <v>20</v>
      </c>
      <c r="H138" s="16">
        <v>0</v>
      </c>
      <c r="I138" s="16">
        <v>0</v>
      </c>
      <c r="J138" s="16">
        <v>0</v>
      </c>
      <c r="K138" s="16">
        <v>0</v>
      </c>
      <c r="L138" s="16">
        <v>0</v>
      </c>
      <c r="M138" s="16">
        <v>0</v>
      </c>
      <c r="N138" s="16">
        <v>0</v>
      </c>
      <c r="O138" s="16">
        <v>0</v>
      </c>
      <c r="P138" s="16">
        <v>0</v>
      </c>
      <c r="Q138" s="16">
        <v>5</v>
      </c>
      <c r="R138" s="16">
        <v>0</v>
      </c>
      <c r="S138" s="16">
        <v>0</v>
      </c>
      <c r="T138" s="16">
        <v>0</v>
      </c>
      <c r="U138" s="16">
        <v>0</v>
      </c>
      <c r="V138" s="16">
        <v>0</v>
      </c>
      <c r="W138" s="16">
        <v>0</v>
      </c>
      <c r="X138" s="16">
        <v>0</v>
      </c>
      <c r="Y138" s="16">
        <v>0</v>
      </c>
      <c r="Z138" s="16">
        <v>0</v>
      </c>
      <c r="AA138" s="16">
        <v>0</v>
      </c>
      <c r="AB138" s="16">
        <v>0</v>
      </c>
      <c r="AC138" s="16">
        <v>50</v>
      </c>
      <c r="AD138" s="31"/>
      <c r="AE138" s="31"/>
    </row>
    <row r="139" spans="1:31" s="33" customFormat="1">
      <c r="A139" s="17" t="s">
        <v>184</v>
      </c>
      <c r="B139" s="15">
        <v>58.018996999999999</v>
      </c>
      <c r="C139" s="15">
        <v>-95.122390999999993</v>
      </c>
      <c r="D139" s="14" t="s">
        <v>35</v>
      </c>
      <c r="E139" s="17"/>
      <c r="F139" s="17">
        <v>68</v>
      </c>
      <c r="G139" s="16">
        <v>2</v>
      </c>
      <c r="H139" s="16">
        <v>0</v>
      </c>
      <c r="I139" s="16">
        <v>0</v>
      </c>
      <c r="J139" s="16">
        <v>0</v>
      </c>
      <c r="K139" s="16">
        <v>0</v>
      </c>
      <c r="L139" s="16">
        <v>0</v>
      </c>
      <c r="M139" s="16">
        <v>0</v>
      </c>
      <c r="N139" s="16">
        <v>0</v>
      </c>
      <c r="O139" s="16">
        <v>0</v>
      </c>
      <c r="P139" s="16">
        <v>1</v>
      </c>
      <c r="Q139" s="16">
        <v>2</v>
      </c>
      <c r="R139" s="16">
        <v>0</v>
      </c>
      <c r="S139" s="16">
        <v>1</v>
      </c>
      <c r="T139" s="16">
        <v>0</v>
      </c>
      <c r="U139" s="16">
        <v>0</v>
      </c>
      <c r="V139" s="16">
        <v>0</v>
      </c>
      <c r="W139" s="16">
        <v>1</v>
      </c>
      <c r="X139" s="16">
        <v>0</v>
      </c>
      <c r="Y139" s="16">
        <v>0</v>
      </c>
      <c r="Z139" s="16">
        <v>0</v>
      </c>
      <c r="AA139" s="16">
        <v>0</v>
      </c>
      <c r="AB139" s="16">
        <v>0</v>
      </c>
      <c r="AC139" s="16">
        <v>75</v>
      </c>
      <c r="AD139" s="31"/>
      <c r="AE139" s="31"/>
    </row>
    <row r="140" spans="1:31" s="33" customFormat="1">
      <c r="A140" s="14" t="s">
        <v>185</v>
      </c>
      <c r="B140" s="15">
        <v>58.158968000000002</v>
      </c>
      <c r="C140" s="15">
        <v>-95.905364000000006</v>
      </c>
      <c r="D140" s="14" t="s">
        <v>35</v>
      </c>
      <c r="E140" s="14"/>
      <c r="F140" s="14">
        <v>34</v>
      </c>
      <c r="G140" s="16">
        <v>20</v>
      </c>
      <c r="H140" s="16">
        <v>0</v>
      </c>
      <c r="I140" s="16">
        <v>0</v>
      </c>
      <c r="J140" s="16">
        <v>0</v>
      </c>
      <c r="K140" s="16">
        <v>0</v>
      </c>
      <c r="L140" s="16">
        <v>0</v>
      </c>
      <c r="M140" s="16">
        <v>0</v>
      </c>
      <c r="N140" s="16">
        <v>0</v>
      </c>
      <c r="O140" s="16">
        <v>0</v>
      </c>
      <c r="P140" s="16">
        <v>0</v>
      </c>
      <c r="Q140" s="16">
        <v>4</v>
      </c>
      <c r="R140" s="16">
        <v>0</v>
      </c>
      <c r="S140" s="16">
        <v>1</v>
      </c>
      <c r="T140" s="16">
        <v>0</v>
      </c>
      <c r="U140" s="16">
        <v>0</v>
      </c>
      <c r="V140" s="16">
        <v>0</v>
      </c>
      <c r="W140" s="16">
        <v>0</v>
      </c>
      <c r="X140" s="16">
        <v>0</v>
      </c>
      <c r="Y140" s="16">
        <v>0</v>
      </c>
      <c r="Z140" s="16">
        <v>0</v>
      </c>
      <c r="AA140" s="16">
        <v>0</v>
      </c>
      <c r="AB140" s="16">
        <v>0</v>
      </c>
      <c r="AC140" s="16">
        <v>59</v>
      </c>
      <c r="AD140" s="31"/>
      <c r="AE140" s="31"/>
    </row>
    <row r="141" spans="1:31" s="33" customFormat="1">
      <c r="A141" s="14" t="s">
        <v>186</v>
      </c>
      <c r="B141" s="15">
        <v>58.272807</v>
      </c>
      <c r="C141" s="15">
        <v>-96.299180000000007</v>
      </c>
      <c r="D141" s="14" t="s">
        <v>35</v>
      </c>
      <c r="E141" s="14"/>
      <c r="F141" s="14">
        <v>9</v>
      </c>
      <c r="G141" s="16">
        <v>4</v>
      </c>
      <c r="H141" s="16">
        <v>0</v>
      </c>
      <c r="I141" s="16">
        <v>0</v>
      </c>
      <c r="J141" s="16">
        <v>0</v>
      </c>
      <c r="K141" s="16">
        <v>0</v>
      </c>
      <c r="L141" s="16">
        <v>0</v>
      </c>
      <c r="M141" s="16">
        <v>0</v>
      </c>
      <c r="N141" s="16">
        <v>0</v>
      </c>
      <c r="O141" s="16">
        <v>0</v>
      </c>
      <c r="P141" s="16">
        <v>0</v>
      </c>
      <c r="Q141" s="16">
        <v>0</v>
      </c>
      <c r="R141" s="16">
        <v>0</v>
      </c>
      <c r="S141" s="16">
        <v>2</v>
      </c>
      <c r="T141" s="16">
        <v>0</v>
      </c>
      <c r="U141" s="16">
        <v>0</v>
      </c>
      <c r="V141" s="16">
        <v>0</v>
      </c>
      <c r="W141" s="16">
        <v>0</v>
      </c>
      <c r="X141" s="16">
        <v>0</v>
      </c>
      <c r="Y141" s="16">
        <v>0</v>
      </c>
      <c r="Z141" s="16">
        <v>0</v>
      </c>
      <c r="AA141" s="16">
        <v>0</v>
      </c>
      <c r="AB141" s="16">
        <v>0</v>
      </c>
      <c r="AC141" s="16">
        <v>15</v>
      </c>
      <c r="AD141" s="31"/>
      <c r="AE141" s="31"/>
    </row>
    <row r="142" spans="1:31" s="33" customFormat="1">
      <c r="A142" s="17" t="s">
        <v>187</v>
      </c>
      <c r="B142" s="15">
        <v>58.588988999999998</v>
      </c>
      <c r="C142" s="15">
        <v>-95.680049999999994</v>
      </c>
      <c r="D142" s="17" t="s">
        <v>35</v>
      </c>
      <c r="E142" s="17"/>
      <c r="F142" s="17">
        <v>279</v>
      </c>
      <c r="G142" s="16">
        <v>3</v>
      </c>
      <c r="H142" s="16">
        <v>0</v>
      </c>
      <c r="I142" s="16">
        <v>0</v>
      </c>
      <c r="J142" s="16">
        <v>0</v>
      </c>
      <c r="K142" s="16">
        <v>0</v>
      </c>
      <c r="L142" s="16">
        <v>0</v>
      </c>
      <c r="M142" s="16">
        <v>0</v>
      </c>
      <c r="N142" s="16">
        <v>0</v>
      </c>
      <c r="O142" s="16">
        <v>0</v>
      </c>
      <c r="P142" s="16">
        <v>3</v>
      </c>
      <c r="Q142" s="16">
        <v>0</v>
      </c>
      <c r="R142" s="16">
        <v>0</v>
      </c>
      <c r="S142" s="16">
        <v>2</v>
      </c>
      <c r="T142" s="16">
        <v>0</v>
      </c>
      <c r="U142" s="16">
        <v>1</v>
      </c>
      <c r="V142" s="16">
        <v>0</v>
      </c>
      <c r="W142" s="16">
        <v>0</v>
      </c>
      <c r="X142" s="16">
        <v>0</v>
      </c>
      <c r="Y142" s="16">
        <v>0</v>
      </c>
      <c r="Z142" s="16">
        <v>0</v>
      </c>
      <c r="AA142" s="16">
        <v>0</v>
      </c>
      <c r="AB142" s="16">
        <v>0</v>
      </c>
      <c r="AC142" s="16">
        <v>288</v>
      </c>
      <c r="AD142" s="31"/>
      <c r="AE142" s="31"/>
    </row>
    <row r="143" spans="1:31" s="33" customFormat="1">
      <c r="A143" s="14" t="s">
        <v>188</v>
      </c>
      <c r="B143" s="15">
        <v>58.301679999999998</v>
      </c>
      <c r="C143" s="15">
        <v>-96.155085999999997</v>
      </c>
      <c r="D143" s="17" t="s">
        <v>35</v>
      </c>
      <c r="E143" s="14"/>
      <c r="F143" s="14">
        <v>0</v>
      </c>
      <c r="G143" s="14">
        <v>0</v>
      </c>
      <c r="H143" s="16">
        <v>0</v>
      </c>
      <c r="I143" s="16">
        <v>0</v>
      </c>
      <c r="J143" s="16">
        <v>0</v>
      </c>
      <c r="K143" s="14">
        <v>0</v>
      </c>
      <c r="L143" s="14">
        <v>0</v>
      </c>
      <c r="M143" s="14">
        <v>0</v>
      </c>
      <c r="N143" s="16">
        <v>0</v>
      </c>
      <c r="O143" s="16">
        <v>0</v>
      </c>
      <c r="P143" s="14">
        <v>0</v>
      </c>
      <c r="Q143" s="14">
        <v>0</v>
      </c>
      <c r="R143" s="16">
        <v>0</v>
      </c>
      <c r="S143" s="14">
        <v>0</v>
      </c>
      <c r="T143" s="14">
        <v>0</v>
      </c>
      <c r="U143" s="14">
        <v>0</v>
      </c>
      <c r="V143" s="14">
        <v>0</v>
      </c>
      <c r="W143" s="14">
        <v>0</v>
      </c>
      <c r="X143" s="14">
        <v>0</v>
      </c>
      <c r="Y143" s="16">
        <v>0</v>
      </c>
      <c r="Z143" s="16">
        <v>0</v>
      </c>
      <c r="AA143" s="14">
        <v>0</v>
      </c>
      <c r="AB143" s="16">
        <v>0</v>
      </c>
      <c r="AC143" s="16">
        <v>0</v>
      </c>
      <c r="AD143" s="31"/>
      <c r="AE143" s="31"/>
    </row>
    <row r="144" spans="1:31" s="33" customFormat="1">
      <c r="A144" s="14" t="s">
        <v>189</v>
      </c>
      <c r="B144" s="15">
        <v>58.304201999999997</v>
      </c>
      <c r="C144" s="15">
        <v>-96.240449999999996</v>
      </c>
      <c r="D144" s="17" t="s">
        <v>35</v>
      </c>
      <c r="E144" s="14"/>
      <c r="F144" s="14">
        <v>54</v>
      </c>
      <c r="G144" s="16">
        <v>34</v>
      </c>
      <c r="H144" s="16">
        <v>0</v>
      </c>
      <c r="I144" s="16">
        <v>0</v>
      </c>
      <c r="J144" s="16">
        <v>0</v>
      </c>
      <c r="K144" s="16">
        <v>2</v>
      </c>
      <c r="L144" s="16">
        <v>0</v>
      </c>
      <c r="M144" s="16">
        <v>0</v>
      </c>
      <c r="N144" s="16">
        <v>0</v>
      </c>
      <c r="O144" s="16">
        <v>0</v>
      </c>
      <c r="P144" s="16">
        <v>0</v>
      </c>
      <c r="Q144" s="16">
        <v>1</v>
      </c>
      <c r="R144" s="16">
        <v>0</v>
      </c>
      <c r="S144" s="16">
        <v>4</v>
      </c>
      <c r="T144" s="16">
        <v>1</v>
      </c>
      <c r="U144" s="16">
        <v>0</v>
      </c>
      <c r="V144" s="16">
        <v>0</v>
      </c>
      <c r="W144" s="16">
        <v>2</v>
      </c>
      <c r="X144" s="16">
        <v>0</v>
      </c>
      <c r="Y144" s="16">
        <v>0</v>
      </c>
      <c r="Z144" s="16">
        <v>0</v>
      </c>
      <c r="AA144" s="16">
        <v>0</v>
      </c>
      <c r="AB144" s="16">
        <v>0</v>
      </c>
      <c r="AC144" s="16">
        <v>98</v>
      </c>
      <c r="AD144" s="31"/>
      <c r="AE144" s="31"/>
    </row>
    <row r="145" spans="1:31" s="33" customFormat="1">
      <c r="A145" s="14" t="s">
        <v>190</v>
      </c>
      <c r="B145" s="15">
        <v>58.052931999999998</v>
      </c>
      <c r="C145" s="15">
        <v>-96.830392000000003</v>
      </c>
      <c r="D145" s="17" t="s">
        <v>35</v>
      </c>
      <c r="E145" s="14"/>
      <c r="F145" s="14">
        <v>67</v>
      </c>
      <c r="G145" s="16">
        <v>10</v>
      </c>
      <c r="H145" s="16">
        <v>0</v>
      </c>
      <c r="I145" s="16">
        <v>0</v>
      </c>
      <c r="J145" s="16">
        <v>0</v>
      </c>
      <c r="K145" s="16">
        <v>0</v>
      </c>
      <c r="L145" s="16">
        <v>0</v>
      </c>
      <c r="M145" s="16">
        <v>0</v>
      </c>
      <c r="N145" s="16">
        <v>0</v>
      </c>
      <c r="O145" s="16">
        <v>0</v>
      </c>
      <c r="P145" s="16">
        <v>0</v>
      </c>
      <c r="Q145" s="16">
        <v>4</v>
      </c>
      <c r="R145" s="16">
        <v>0</v>
      </c>
      <c r="S145" s="16">
        <v>1</v>
      </c>
      <c r="T145" s="16">
        <v>0</v>
      </c>
      <c r="U145" s="16">
        <v>0</v>
      </c>
      <c r="V145" s="16">
        <v>0</v>
      </c>
      <c r="W145" s="16">
        <v>0</v>
      </c>
      <c r="X145" s="16">
        <v>0</v>
      </c>
      <c r="Y145" s="16">
        <v>0</v>
      </c>
      <c r="Z145" s="16">
        <v>0</v>
      </c>
      <c r="AA145" s="16">
        <v>0</v>
      </c>
      <c r="AB145" s="16">
        <v>0</v>
      </c>
      <c r="AC145" s="16">
        <v>82</v>
      </c>
      <c r="AD145" s="31"/>
      <c r="AE145" s="31"/>
    </row>
    <row r="146" spans="1:31" s="33" customFormat="1">
      <c r="A146" s="14" t="s">
        <v>191</v>
      </c>
      <c r="B146" s="15">
        <v>58.054900000000004</v>
      </c>
      <c r="C146" s="15">
        <v>-97.191834999999998</v>
      </c>
      <c r="D146" s="14" t="s">
        <v>35</v>
      </c>
      <c r="E146" s="14"/>
      <c r="F146" s="14">
        <v>0</v>
      </c>
      <c r="G146" s="14">
        <v>0</v>
      </c>
      <c r="H146" s="14">
        <v>0</v>
      </c>
      <c r="I146" s="14">
        <v>0</v>
      </c>
      <c r="J146" s="16">
        <v>0</v>
      </c>
      <c r="K146" s="14">
        <v>0</v>
      </c>
      <c r="L146" s="14">
        <v>0</v>
      </c>
      <c r="M146" s="14">
        <v>0</v>
      </c>
      <c r="N146" s="14">
        <v>0</v>
      </c>
      <c r="O146" s="14">
        <v>0</v>
      </c>
      <c r="P146" s="14">
        <v>0</v>
      </c>
      <c r="Q146" s="14">
        <v>0</v>
      </c>
      <c r="R146" s="16">
        <v>0</v>
      </c>
      <c r="S146" s="14">
        <v>0</v>
      </c>
      <c r="T146" s="14">
        <v>0</v>
      </c>
      <c r="U146" s="14">
        <v>0</v>
      </c>
      <c r="V146" s="14">
        <v>0</v>
      </c>
      <c r="W146" s="14">
        <v>0</v>
      </c>
      <c r="X146" s="14">
        <v>0</v>
      </c>
      <c r="Y146" s="16">
        <v>0</v>
      </c>
      <c r="Z146" s="16">
        <v>0</v>
      </c>
      <c r="AA146" s="14">
        <v>0</v>
      </c>
      <c r="AB146" s="16">
        <v>0</v>
      </c>
      <c r="AC146" s="16">
        <v>0</v>
      </c>
      <c r="AD146" s="31"/>
      <c r="AE146" s="31"/>
    </row>
    <row r="147" spans="1:31" s="33" customFormat="1">
      <c r="A147" s="14" t="s">
        <v>192</v>
      </c>
      <c r="B147" s="15">
        <v>58.141601999999999</v>
      </c>
      <c r="C147" s="15">
        <v>-97.294326999999996</v>
      </c>
      <c r="D147" s="14" t="s">
        <v>193</v>
      </c>
      <c r="E147" s="14"/>
      <c r="F147" s="14">
        <v>93</v>
      </c>
      <c r="G147" s="16">
        <v>3</v>
      </c>
      <c r="H147" s="16">
        <v>0</v>
      </c>
      <c r="I147" s="16">
        <v>0</v>
      </c>
      <c r="J147" s="16">
        <v>0</v>
      </c>
      <c r="K147" s="16">
        <v>0</v>
      </c>
      <c r="L147" s="16">
        <v>0</v>
      </c>
      <c r="M147" s="16">
        <v>0</v>
      </c>
      <c r="N147" s="16">
        <v>0</v>
      </c>
      <c r="O147" s="16">
        <v>0</v>
      </c>
      <c r="P147" s="16">
        <v>0</v>
      </c>
      <c r="Q147" s="16">
        <v>6</v>
      </c>
      <c r="R147" s="16">
        <v>0</v>
      </c>
      <c r="S147" s="16">
        <v>20</v>
      </c>
      <c r="T147" s="16">
        <v>0</v>
      </c>
      <c r="U147" s="16">
        <v>0</v>
      </c>
      <c r="V147" s="16">
        <v>0</v>
      </c>
      <c r="W147" s="16">
        <v>0</v>
      </c>
      <c r="X147" s="16">
        <v>0</v>
      </c>
      <c r="Y147" s="16">
        <v>0</v>
      </c>
      <c r="Z147" s="16">
        <v>0</v>
      </c>
      <c r="AA147" s="16">
        <v>0</v>
      </c>
      <c r="AB147" s="16">
        <v>0</v>
      </c>
      <c r="AC147" s="16">
        <v>122</v>
      </c>
      <c r="AD147" s="31"/>
      <c r="AE147" s="31"/>
    </row>
    <row r="148" spans="1:31" s="33" customFormat="1">
      <c r="A148" s="14" t="s">
        <v>194</v>
      </c>
      <c r="B148" s="15">
        <v>58.076016000000003</v>
      </c>
      <c r="C148" s="15">
        <v>-96.830095</v>
      </c>
      <c r="D148" s="18" t="s">
        <v>163</v>
      </c>
      <c r="E148" s="14"/>
      <c r="F148" s="14">
        <v>0</v>
      </c>
      <c r="G148" s="14">
        <v>0</v>
      </c>
      <c r="H148" s="14">
        <v>0</v>
      </c>
      <c r="I148" s="14">
        <v>0</v>
      </c>
      <c r="J148" s="16">
        <v>0</v>
      </c>
      <c r="K148" s="14">
        <v>0</v>
      </c>
      <c r="L148" s="14">
        <v>0</v>
      </c>
      <c r="M148" s="14">
        <v>0</v>
      </c>
      <c r="N148" s="14">
        <v>0</v>
      </c>
      <c r="O148" s="14">
        <v>0</v>
      </c>
      <c r="P148" s="14">
        <v>0</v>
      </c>
      <c r="Q148" s="14">
        <v>0</v>
      </c>
      <c r="R148" s="16">
        <v>0</v>
      </c>
      <c r="S148" s="14">
        <v>0</v>
      </c>
      <c r="T148" s="14">
        <v>0</v>
      </c>
      <c r="U148" s="14">
        <v>0</v>
      </c>
      <c r="V148" s="14">
        <v>0</v>
      </c>
      <c r="W148" s="14">
        <v>0</v>
      </c>
      <c r="X148" s="14">
        <v>0</v>
      </c>
      <c r="Y148" s="16">
        <v>0</v>
      </c>
      <c r="Z148" s="16">
        <v>0</v>
      </c>
      <c r="AA148" s="14">
        <v>0</v>
      </c>
      <c r="AB148" s="14">
        <v>0</v>
      </c>
      <c r="AC148" s="14">
        <v>0</v>
      </c>
      <c r="AD148" s="31"/>
      <c r="AE148" s="31"/>
    </row>
    <row r="149" spans="1:31" s="33" customFormat="1">
      <c r="A149" s="14" t="s">
        <v>195</v>
      </c>
      <c r="B149" s="15">
        <v>58.181128999999999</v>
      </c>
      <c r="C149" s="15">
        <v>-96.978080000000006</v>
      </c>
      <c r="D149" s="14" t="s">
        <v>35</v>
      </c>
      <c r="E149" s="14"/>
      <c r="F149" s="14">
        <v>27</v>
      </c>
      <c r="G149" s="16">
        <v>13</v>
      </c>
      <c r="H149" s="16">
        <v>0</v>
      </c>
      <c r="I149" s="16">
        <v>0</v>
      </c>
      <c r="J149" s="16">
        <v>0</v>
      </c>
      <c r="K149" s="16">
        <v>0</v>
      </c>
      <c r="L149" s="16">
        <v>0</v>
      </c>
      <c r="M149" s="16">
        <v>0</v>
      </c>
      <c r="N149" s="16">
        <v>0</v>
      </c>
      <c r="O149" s="16">
        <v>0</v>
      </c>
      <c r="P149" s="16">
        <v>1</v>
      </c>
      <c r="Q149" s="16">
        <v>4</v>
      </c>
      <c r="R149" s="16">
        <v>0</v>
      </c>
      <c r="S149" s="16">
        <v>3</v>
      </c>
      <c r="T149" s="16">
        <v>0</v>
      </c>
      <c r="U149" s="16">
        <v>0</v>
      </c>
      <c r="V149" s="16">
        <v>0</v>
      </c>
      <c r="W149" s="16">
        <v>0</v>
      </c>
      <c r="X149" s="16">
        <v>0</v>
      </c>
      <c r="Y149" s="16">
        <v>0</v>
      </c>
      <c r="Z149" s="16">
        <v>0</v>
      </c>
      <c r="AA149" s="16">
        <v>0</v>
      </c>
      <c r="AB149" s="16">
        <v>0</v>
      </c>
      <c r="AC149" s="16">
        <v>48</v>
      </c>
      <c r="AD149" s="31"/>
      <c r="AE149" s="31"/>
    </row>
    <row r="150" spans="1:31" s="33" customFormat="1">
      <c r="A150" s="17" t="s">
        <v>196</v>
      </c>
      <c r="B150" s="15">
        <v>58.355707000000002</v>
      </c>
      <c r="C150" s="15">
        <v>-96.812383999999994</v>
      </c>
      <c r="D150" s="17" t="s">
        <v>197</v>
      </c>
      <c r="E150" s="17"/>
      <c r="F150" s="17">
        <v>197</v>
      </c>
      <c r="G150" s="16">
        <v>144</v>
      </c>
      <c r="H150" s="16">
        <v>0</v>
      </c>
      <c r="I150" s="16">
        <v>0</v>
      </c>
      <c r="J150" s="16">
        <v>0</v>
      </c>
      <c r="K150" s="16">
        <v>0</v>
      </c>
      <c r="L150" s="16">
        <v>0</v>
      </c>
      <c r="M150" s="16">
        <v>0</v>
      </c>
      <c r="N150" s="16">
        <v>0</v>
      </c>
      <c r="O150" s="16">
        <v>0</v>
      </c>
      <c r="P150" s="16">
        <v>4</v>
      </c>
      <c r="Q150" s="16">
        <v>34</v>
      </c>
      <c r="R150" s="16">
        <v>0</v>
      </c>
      <c r="S150" s="16">
        <v>18</v>
      </c>
      <c r="T150" s="16">
        <v>0</v>
      </c>
      <c r="U150" s="16">
        <v>0</v>
      </c>
      <c r="V150" s="16">
        <v>0</v>
      </c>
      <c r="W150" s="16">
        <v>5</v>
      </c>
      <c r="X150" s="16">
        <v>0</v>
      </c>
      <c r="Y150" s="16">
        <v>0</v>
      </c>
      <c r="Z150" s="16">
        <v>0</v>
      </c>
      <c r="AA150" s="16">
        <v>0</v>
      </c>
      <c r="AB150" s="16">
        <v>0</v>
      </c>
      <c r="AC150" s="16">
        <v>402</v>
      </c>
      <c r="AD150" s="31"/>
      <c r="AE150" s="31"/>
    </row>
    <row r="151" spans="1:31" s="33" customFormat="1">
      <c r="A151" s="14" t="s">
        <v>198</v>
      </c>
      <c r="B151" s="15">
        <v>58.135432000000002</v>
      </c>
      <c r="C151" s="15">
        <v>-98.116158999999996</v>
      </c>
      <c r="D151" s="14" t="s">
        <v>35</v>
      </c>
      <c r="E151" s="14"/>
      <c r="F151" s="14">
        <v>45</v>
      </c>
      <c r="G151" s="16">
        <v>0</v>
      </c>
      <c r="H151" s="16">
        <v>0</v>
      </c>
      <c r="I151" s="16">
        <v>0</v>
      </c>
      <c r="J151" s="16">
        <v>0</v>
      </c>
      <c r="K151" s="16">
        <v>0</v>
      </c>
      <c r="L151" s="16">
        <v>0</v>
      </c>
      <c r="M151" s="16">
        <v>0</v>
      </c>
      <c r="N151" s="16">
        <v>0</v>
      </c>
      <c r="O151" s="16">
        <v>0</v>
      </c>
      <c r="P151" s="16">
        <v>0</v>
      </c>
      <c r="Q151" s="16">
        <v>1</v>
      </c>
      <c r="R151" s="16">
        <v>0</v>
      </c>
      <c r="S151" s="16">
        <v>0</v>
      </c>
      <c r="T151" s="16">
        <v>0</v>
      </c>
      <c r="U151" s="16">
        <v>0</v>
      </c>
      <c r="V151" s="16">
        <v>0</v>
      </c>
      <c r="W151" s="16">
        <v>0</v>
      </c>
      <c r="X151" s="16">
        <v>0</v>
      </c>
      <c r="Y151" s="16">
        <v>0</v>
      </c>
      <c r="Z151" s="16">
        <v>0</v>
      </c>
      <c r="AA151" s="16">
        <v>0</v>
      </c>
      <c r="AB151" s="16">
        <v>0</v>
      </c>
      <c r="AC151" s="16">
        <v>46</v>
      </c>
      <c r="AD151" s="31"/>
      <c r="AE151" s="31"/>
    </row>
    <row r="152" spans="1:31" s="33" customFormat="1">
      <c r="A152" s="14" t="s">
        <v>199</v>
      </c>
      <c r="B152" s="15">
        <v>58.127401999999996</v>
      </c>
      <c r="C152" s="15">
        <v>-98.000366999999997</v>
      </c>
      <c r="D152" s="14" t="s">
        <v>35</v>
      </c>
      <c r="E152" s="14"/>
      <c r="F152" s="14">
        <v>96</v>
      </c>
      <c r="G152" s="16">
        <v>12</v>
      </c>
      <c r="H152" s="16">
        <v>0</v>
      </c>
      <c r="I152" s="16">
        <v>0</v>
      </c>
      <c r="J152" s="16">
        <v>0</v>
      </c>
      <c r="K152" s="16">
        <v>0</v>
      </c>
      <c r="L152" s="16">
        <v>0</v>
      </c>
      <c r="M152" s="16">
        <v>0</v>
      </c>
      <c r="N152" s="16">
        <v>0</v>
      </c>
      <c r="O152" s="16">
        <v>0</v>
      </c>
      <c r="P152" s="16">
        <v>0</v>
      </c>
      <c r="Q152" s="16">
        <v>9</v>
      </c>
      <c r="R152" s="16">
        <v>0</v>
      </c>
      <c r="S152" s="16">
        <v>2</v>
      </c>
      <c r="T152" s="16">
        <v>0</v>
      </c>
      <c r="U152" s="16">
        <v>1</v>
      </c>
      <c r="V152" s="16">
        <v>0</v>
      </c>
      <c r="W152" s="16">
        <v>0</v>
      </c>
      <c r="X152" s="16">
        <v>0</v>
      </c>
      <c r="Y152" s="16">
        <v>0</v>
      </c>
      <c r="Z152" s="16">
        <v>0</v>
      </c>
      <c r="AA152" s="16">
        <v>0</v>
      </c>
      <c r="AB152" s="16">
        <v>0</v>
      </c>
      <c r="AC152" s="16">
        <v>120</v>
      </c>
      <c r="AD152" s="31"/>
      <c r="AE152" s="31"/>
    </row>
    <row r="153" spans="1:31" s="33" customFormat="1">
      <c r="A153" s="17" t="s">
        <v>200</v>
      </c>
      <c r="B153" s="15">
        <v>58.403396000000001</v>
      </c>
      <c r="C153" s="15">
        <v>-95.885525999999999</v>
      </c>
      <c r="D153" s="14" t="s">
        <v>35</v>
      </c>
      <c r="E153" s="17"/>
      <c r="F153" s="17">
        <v>57</v>
      </c>
      <c r="G153" s="16">
        <v>16</v>
      </c>
      <c r="H153" s="16">
        <v>0</v>
      </c>
      <c r="I153" s="16">
        <v>0</v>
      </c>
      <c r="J153" s="16">
        <v>0</v>
      </c>
      <c r="K153" s="16">
        <v>0</v>
      </c>
      <c r="L153" s="16">
        <v>0</v>
      </c>
      <c r="M153" s="16">
        <v>0</v>
      </c>
      <c r="N153" s="16">
        <v>0</v>
      </c>
      <c r="O153" s="16">
        <v>0</v>
      </c>
      <c r="P153" s="16">
        <v>0</v>
      </c>
      <c r="Q153" s="16">
        <v>4</v>
      </c>
      <c r="R153" s="16">
        <v>0</v>
      </c>
      <c r="S153" s="16">
        <v>7</v>
      </c>
      <c r="T153" s="16">
        <v>0</v>
      </c>
      <c r="U153" s="16">
        <v>0</v>
      </c>
      <c r="V153" s="16">
        <v>0</v>
      </c>
      <c r="W153" s="16">
        <v>1</v>
      </c>
      <c r="X153" s="16">
        <v>0</v>
      </c>
      <c r="Y153" s="16">
        <v>0</v>
      </c>
      <c r="Z153" s="16">
        <v>0</v>
      </c>
      <c r="AA153" s="16">
        <v>0</v>
      </c>
      <c r="AB153" s="16">
        <v>0</v>
      </c>
      <c r="AC153" s="16">
        <v>85</v>
      </c>
      <c r="AD153" s="31"/>
      <c r="AE153" s="31"/>
    </row>
    <row r="154" spans="1:31" s="33" customFormat="1">
      <c r="A154" s="14" t="s">
        <v>201</v>
      </c>
      <c r="B154" s="15">
        <v>58.138525000000001</v>
      </c>
      <c r="C154" s="15">
        <v>-98.129569000000004</v>
      </c>
      <c r="D154" s="14" t="s">
        <v>35</v>
      </c>
      <c r="E154" s="14"/>
      <c r="F154" s="14">
        <v>117</v>
      </c>
      <c r="G154" s="16">
        <v>0</v>
      </c>
      <c r="H154" s="16">
        <v>0</v>
      </c>
      <c r="I154" s="16">
        <v>0</v>
      </c>
      <c r="J154" s="16">
        <v>0</v>
      </c>
      <c r="K154" s="16">
        <v>0</v>
      </c>
      <c r="L154" s="16">
        <v>0</v>
      </c>
      <c r="M154" s="16">
        <v>0</v>
      </c>
      <c r="N154" s="16">
        <v>0</v>
      </c>
      <c r="O154" s="16">
        <v>0</v>
      </c>
      <c r="P154" s="16">
        <v>0</v>
      </c>
      <c r="Q154" s="16">
        <v>7</v>
      </c>
      <c r="R154" s="16">
        <v>0</v>
      </c>
      <c r="S154" s="16">
        <v>12</v>
      </c>
      <c r="T154" s="16">
        <v>0</v>
      </c>
      <c r="U154" s="16">
        <v>0</v>
      </c>
      <c r="V154" s="16">
        <v>0</v>
      </c>
      <c r="W154" s="16">
        <v>7</v>
      </c>
      <c r="X154" s="16">
        <v>0</v>
      </c>
      <c r="Y154" s="16">
        <v>0</v>
      </c>
      <c r="Z154" s="16">
        <v>0</v>
      </c>
      <c r="AA154" s="16">
        <v>0</v>
      </c>
      <c r="AB154" s="16">
        <v>0</v>
      </c>
      <c r="AC154" s="16">
        <v>143</v>
      </c>
      <c r="AD154" s="31"/>
      <c r="AE154" s="31"/>
    </row>
    <row r="155" spans="1:31" s="33" customFormat="1">
      <c r="A155" s="14" t="s">
        <v>202</v>
      </c>
      <c r="B155" s="15">
        <v>58.118777999999999</v>
      </c>
      <c r="C155" s="15">
        <v>-96.675953000000007</v>
      </c>
      <c r="D155" s="14" t="s">
        <v>35</v>
      </c>
      <c r="E155" s="14"/>
      <c r="F155" s="14">
        <v>0</v>
      </c>
      <c r="G155" s="14">
        <v>0</v>
      </c>
      <c r="H155" s="14">
        <v>0</v>
      </c>
      <c r="I155" s="14">
        <v>0</v>
      </c>
      <c r="J155" s="16">
        <v>0</v>
      </c>
      <c r="K155" s="14">
        <v>0</v>
      </c>
      <c r="L155" s="14">
        <v>0</v>
      </c>
      <c r="M155" s="14">
        <v>0</v>
      </c>
      <c r="N155" s="14">
        <v>0</v>
      </c>
      <c r="O155" s="14">
        <v>0</v>
      </c>
      <c r="P155" s="14">
        <v>0</v>
      </c>
      <c r="Q155" s="14">
        <v>0</v>
      </c>
      <c r="R155" s="16">
        <v>0</v>
      </c>
      <c r="S155" s="14">
        <v>0</v>
      </c>
      <c r="T155" s="14">
        <v>0</v>
      </c>
      <c r="U155" s="14">
        <v>0</v>
      </c>
      <c r="V155" s="14">
        <v>0</v>
      </c>
      <c r="W155" s="14">
        <v>0</v>
      </c>
      <c r="X155" s="14">
        <v>0</v>
      </c>
      <c r="Y155" s="16">
        <v>0</v>
      </c>
      <c r="Z155" s="16">
        <v>0</v>
      </c>
      <c r="AA155" s="14">
        <v>0</v>
      </c>
      <c r="AB155" s="14">
        <v>0</v>
      </c>
      <c r="AC155" s="16">
        <v>0</v>
      </c>
      <c r="AD155" s="31"/>
      <c r="AE155" s="31"/>
    </row>
    <row r="156" spans="1:31" s="33" customFormat="1">
      <c r="A156" s="14" t="s">
        <v>203</v>
      </c>
      <c r="B156" s="15">
        <v>57.999504999999999</v>
      </c>
      <c r="C156" s="15">
        <v>-95.026251000000002</v>
      </c>
      <c r="D156" s="14" t="s">
        <v>35</v>
      </c>
      <c r="E156" s="14"/>
      <c r="F156" s="14">
        <v>39</v>
      </c>
      <c r="G156" s="16">
        <v>23</v>
      </c>
      <c r="H156" s="16">
        <v>0</v>
      </c>
      <c r="I156" s="16">
        <v>0</v>
      </c>
      <c r="J156" s="16">
        <v>0</v>
      </c>
      <c r="K156" s="16">
        <v>0</v>
      </c>
      <c r="L156" s="16">
        <v>0</v>
      </c>
      <c r="M156" s="16">
        <v>0</v>
      </c>
      <c r="N156" s="16">
        <v>0</v>
      </c>
      <c r="O156" s="16">
        <v>0</v>
      </c>
      <c r="P156" s="16">
        <v>0</v>
      </c>
      <c r="Q156" s="16">
        <v>1</v>
      </c>
      <c r="R156" s="16">
        <v>0</v>
      </c>
      <c r="S156" s="16">
        <v>0</v>
      </c>
      <c r="T156" s="16">
        <v>0</v>
      </c>
      <c r="U156" s="16">
        <v>0</v>
      </c>
      <c r="V156" s="16">
        <v>0</v>
      </c>
      <c r="W156" s="16">
        <v>0</v>
      </c>
      <c r="X156" s="16">
        <v>0</v>
      </c>
      <c r="Y156" s="16">
        <v>0</v>
      </c>
      <c r="Z156" s="16">
        <v>0</v>
      </c>
      <c r="AA156" s="16">
        <v>0</v>
      </c>
      <c r="AB156" s="16">
        <v>0</v>
      </c>
      <c r="AC156" s="16">
        <v>63</v>
      </c>
      <c r="AD156" s="31"/>
      <c r="AE156" s="31"/>
    </row>
    <row r="157" spans="1:31" s="33" customFormat="1">
      <c r="A157" s="14" t="s">
        <v>204</v>
      </c>
      <c r="B157" s="15">
        <v>58.063518999999999</v>
      </c>
      <c r="C157" s="15">
        <v>-95.175218000000001</v>
      </c>
      <c r="D157" s="14" t="s">
        <v>35</v>
      </c>
      <c r="E157" s="14"/>
      <c r="F157" s="14">
        <v>19</v>
      </c>
      <c r="G157" s="16">
        <v>2</v>
      </c>
      <c r="H157" s="16">
        <v>0</v>
      </c>
      <c r="I157" s="16">
        <v>0</v>
      </c>
      <c r="J157" s="16">
        <v>0</v>
      </c>
      <c r="K157" s="16">
        <v>0</v>
      </c>
      <c r="L157" s="16">
        <v>0</v>
      </c>
      <c r="M157" s="16">
        <v>0</v>
      </c>
      <c r="N157" s="16">
        <v>0</v>
      </c>
      <c r="O157" s="16">
        <v>0</v>
      </c>
      <c r="P157" s="16">
        <v>0</v>
      </c>
      <c r="Q157" s="16">
        <v>4</v>
      </c>
      <c r="R157" s="16">
        <v>0</v>
      </c>
      <c r="S157" s="16">
        <v>0</v>
      </c>
      <c r="T157" s="16">
        <v>0</v>
      </c>
      <c r="U157" s="16">
        <v>0</v>
      </c>
      <c r="V157" s="16">
        <v>0</v>
      </c>
      <c r="W157" s="16">
        <v>0</v>
      </c>
      <c r="X157" s="16">
        <v>0</v>
      </c>
      <c r="Y157" s="16">
        <v>0</v>
      </c>
      <c r="Z157" s="16">
        <v>0</v>
      </c>
      <c r="AA157" s="16">
        <v>0</v>
      </c>
      <c r="AB157" s="16">
        <v>0</v>
      </c>
      <c r="AC157" s="16">
        <v>25</v>
      </c>
      <c r="AD157" s="31"/>
      <c r="AE157" s="31"/>
    </row>
    <row r="158" spans="1:31" s="33" customFormat="1">
      <c r="A158" s="14" t="s">
        <v>205</v>
      </c>
      <c r="B158" s="15">
        <v>58.055864999999997</v>
      </c>
      <c r="C158" s="15">
        <v>-96.926823999999996</v>
      </c>
      <c r="D158" s="14" t="s">
        <v>35</v>
      </c>
      <c r="E158" s="14"/>
      <c r="F158" s="14">
        <v>59</v>
      </c>
      <c r="G158" s="16">
        <v>3</v>
      </c>
      <c r="H158" s="16">
        <v>0</v>
      </c>
      <c r="I158" s="16">
        <v>0</v>
      </c>
      <c r="J158" s="16">
        <v>0</v>
      </c>
      <c r="K158" s="16">
        <v>0</v>
      </c>
      <c r="L158" s="16">
        <v>0</v>
      </c>
      <c r="M158" s="16">
        <v>0</v>
      </c>
      <c r="N158" s="16">
        <v>0</v>
      </c>
      <c r="O158" s="16">
        <v>0</v>
      </c>
      <c r="P158" s="16">
        <v>0</v>
      </c>
      <c r="Q158" s="16">
        <v>6</v>
      </c>
      <c r="R158" s="16">
        <v>0</v>
      </c>
      <c r="S158" s="16">
        <v>1</v>
      </c>
      <c r="T158" s="16">
        <v>0</v>
      </c>
      <c r="U158" s="16">
        <v>0</v>
      </c>
      <c r="V158" s="16">
        <v>0</v>
      </c>
      <c r="W158" s="16">
        <v>0</v>
      </c>
      <c r="X158" s="16">
        <v>0</v>
      </c>
      <c r="Y158" s="16">
        <v>0</v>
      </c>
      <c r="Z158" s="16">
        <v>0</v>
      </c>
      <c r="AA158" s="16">
        <v>0</v>
      </c>
      <c r="AB158" s="16">
        <v>0</v>
      </c>
      <c r="AC158" s="16">
        <v>69</v>
      </c>
      <c r="AD158" s="31"/>
      <c r="AE158" s="31"/>
    </row>
    <row r="159" spans="1:31" s="33" customFormat="1">
      <c r="A159" s="14" t="s">
        <v>206</v>
      </c>
      <c r="B159" s="15">
        <v>58.322006999999999</v>
      </c>
      <c r="C159" s="15">
        <v>-95.570110999999997</v>
      </c>
      <c r="D159" s="14" t="s">
        <v>35</v>
      </c>
      <c r="E159" s="14"/>
      <c r="F159" s="14">
        <v>54</v>
      </c>
      <c r="G159" s="16">
        <v>30</v>
      </c>
      <c r="H159" s="16">
        <v>0</v>
      </c>
      <c r="I159" s="16">
        <v>0</v>
      </c>
      <c r="J159" s="16">
        <v>0</v>
      </c>
      <c r="K159" s="16">
        <v>0</v>
      </c>
      <c r="L159" s="16">
        <v>0</v>
      </c>
      <c r="M159" s="16">
        <v>0</v>
      </c>
      <c r="N159" s="16">
        <v>0</v>
      </c>
      <c r="O159" s="16">
        <v>0</v>
      </c>
      <c r="P159" s="16">
        <v>0</v>
      </c>
      <c r="Q159" s="16">
        <v>8</v>
      </c>
      <c r="R159" s="16">
        <v>0</v>
      </c>
      <c r="S159" s="16">
        <v>12</v>
      </c>
      <c r="T159" s="16">
        <v>0</v>
      </c>
      <c r="U159" s="16">
        <v>0</v>
      </c>
      <c r="V159" s="16">
        <v>0</v>
      </c>
      <c r="W159" s="16">
        <v>1</v>
      </c>
      <c r="X159" s="16">
        <v>0</v>
      </c>
      <c r="Y159" s="16">
        <v>0</v>
      </c>
      <c r="Z159" s="16">
        <v>0</v>
      </c>
      <c r="AA159" s="16">
        <v>0</v>
      </c>
      <c r="AB159" s="16">
        <v>0</v>
      </c>
      <c r="AC159" s="16">
        <v>105</v>
      </c>
      <c r="AD159" s="31"/>
      <c r="AE159" s="31"/>
    </row>
    <row r="160" spans="1:31" s="33" customFormat="1">
      <c r="A160" s="14" t="s">
        <v>207</v>
      </c>
      <c r="B160" s="15">
        <v>58.373524000000003</v>
      </c>
      <c r="C160" s="15">
        <v>-95.906724999999994</v>
      </c>
      <c r="D160" s="14" t="s">
        <v>35</v>
      </c>
      <c r="E160" s="14"/>
      <c r="F160" s="14">
        <v>62</v>
      </c>
      <c r="G160" s="16">
        <v>10</v>
      </c>
      <c r="H160" s="16">
        <v>0</v>
      </c>
      <c r="I160" s="16">
        <v>0</v>
      </c>
      <c r="J160" s="16">
        <v>0</v>
      </c>
      <c r="K160" s="16">
        <v>1</v>
      </c>
      <c r="L160" s="16">
        <v>0</v>
      </c>
      <c r="M160" s="16">
        <v>0</v>
      </c>
      <c r="N160" s="16">
        <v>0</v>
      </c>
      <c r="O160" s="16">
        <v>0</v>
      </c>
      <c r="P160" s="16">
        <v>3</v>
      </c>
      <c r="Q160" s="16">
        <v>0</v>
      </c>
      <c r="R160" s="16">
        <v>0</v>
      </c>
      <c r="S160" s="16">
        <v>2</v>
      </c>
      <c r="T160" s="16">
        <v>0</v>
      </c>
      <c r="U160" s="16">
        <v>0</v>
      </c>
      <c r="V160" s="16">
        <v>0</v>
      </c>
      <c r="W160" s="16">
        <v>2</v>
      </c>
      <c r="X160" s="16">
        <v>0</v>
      </c>
      <c r="Y160" s="16">
        <v>0</v>
      </c>
      <c r="Z160" s="16">
        <v>0</v>
      </c>
      <c r="AA160" s="16">
        <v>0</v>
      </c>
      <c r="AB160" s="16">
        <v>0</v>
      </c>
      <c r="AC160" s="16">
        <v>80</v>
      </c>
      <c r="AD160" s="31"/>
      <c r="AE160" s="31"/>
    </row>
    <row r="161" spans="1:31" s="33" customFormat="1">
      <c r="A161" s="14" t="s">
        <v>208</v>
      </c>
      <c r="B161" s="15">
        <v>58.064042999999998</v>
      </c>
      <c r="C161" s="15">
        <v>-94.814743000000007</v>
      </c>
      <c r="D161" s="14" t="s">
        <v>35</v>
      </c>
      <c r="E161" s="14"/>
      <c r="F161" s="14">
        <v>16</v>
      </c>
      <c r="G161" s="16">
        <v>13</v>
      </c>
      <c r="H161" s="16">
        <v>0</v>
      </c>
      <c r="I161" s="16">
        <v>0</v>
      </c>
      <c r="J161" s="16">
        <v>0</v>
      </c>
      <c r="K161" s="16">
        <v>0</v>
      </c>
      <c r="L161" s="16">
        <v>0</v>
      </c>
      <c r="M161" s="16">
        <v>0</v>
      </c>
      <c r="N161" s="16">
        <v>0</v>
      </c>
      <c r="O161" s="16">
        <v>0</v>
      </c>
      <c r="P161" s="16">
        <v>0</v>
      </c>
      <c r="Q161" s="16">
        <v>3</v>
      </c>
      <c r="R161" s="16">
        <v>0</v>
      </c>
      <c r="S161" s="16">
        <v>0</v>
      </c>
      <c r="T161" s="16">
        <v>0</v>
      </c>
      <c r="U161" s="16">
        <v>0</v>
      </c>
      <c r="V161" s="16">
        <v>0</v>
      </c>
      <c r="W161" s="16">
        <v>0</v>
      </c>
      <c r="X161" s="16">
        <v>0</v>
      </c>
      <c r="Y161" s="16">
        <v>0</v>
      </c>
      <c r="Z161" s="16">
        <v>0</v>
      </c>
      <c r="AA161" s="16">
        <v>0</v>
      </c>
      <c r="AB161" s="16">
        <v>0</v>
      </c>
      <c r="AC161" s="16">
        <v>32</v>
      </c>
      <c r="AD161" s="31"/>
      <c r="AE161" s="31"/>
    </row>
    <row r="162" spans="1:31" s="33" customFormat="1">
      <c r="A162" s="17" t="s">
        <v>209</v>
      </c>
      <c r="B162" s="15">
        <v>58.204033000000003</v>
      </c>
      <c r="C162" s="15">
        <v>-97.334635000000006</v>
      </c>
      <c r="D162" s="14" t="s">
        <v>35</v>
      </c>
      <c r="E162" s="17"/>
      <c r="F162" s="17">
        <v>159</v>
      </c>
      <c r="G162" s="16">
        <v>7</v>
      </c>
      <c r="H162" s="16">
        <v>0</v>
      </c>
      <c r="I162" s="16">
        <v>0</v>
      </c>
      <c r="J162" s="16">
        <v>0</v>
      </c>
      <c r="K162" s="16">
        <v>1</v>
      </c>
      <c r="L162" s="16">
        <v>0</v>
      </c>
      <c r="M162" s="16">
        <v>0</v>
      </c>
      <c r="N162" s="16">
        <v>0</v>
      </c>
      <c r="O162" s="16">
        <v>0</v>
      </c>
      <c r="P162" s="16">
        <v>0</v>
      </c>
      <c r="Q162" s="16">
        <v>4</v>
      </c>
      <c r="R162" s="16">
        <v>0</v>
      </c>
      <c r="S162" s="16">
        <v>4</v>
      </c>
      <c r="T162" s="16">
        <v>0</v>
      </c>
      <c r="U162" s="16">
        <v>0</v>
      </c>
      <c r="V162" s="16">
        <v>0</v>
      </c>
      <c r="W162" s="16">
        <v>1</v>
      </c>
      <c r="X162" s="16">
        <v>0</v>
      </c>
      <c r="Y162" s="16">
        <v>0</v>
      </c>
      <c r="Z162" s="16">
        <v>0</v>
      </c>
      <c r="AA162" s="16">
        <v>0</v>
      </c>
      <c r="AB162" s="16">
        <v>0</v>
      </c>
      <c r="AC162" s="16">
        <v>176</v>
      </c>
      <c r="AD162" s="31"/>
      <c r="AE162" s="31"/>
    </row>
    <row r="163" spans="1:31" s="33" customFormat="1">
      <c r="A163" s="14" t="s">
        <v>210</v>
      </c>
      <c r="B163" s="15">
        <v>58.033082999999998</v>
      </c>
      <c r="C163" s="15">
        <v>-94.507802999999996</v>
      </c>
      <c r="D163" s="14" t="s">
        <v>35</v>
      </c>
      <c r="E163" s="14"/>
      <c r="F163" s="14">
        <v>26</v>
      </c>
      <c r="G163" s="16">
        <v>105</v>
      </c>
      <c r="H163" s="16">
        <v>0</v>
      </c>
      <c r="I163" s="16">
        <v>0</v>
      </c>
      <c r="J163" s="16">
        <v>0</v>
      </c>
      <c r="K163" s="16">
        <v>0</v>
      </c>
      <c r="L163" s="16">
        <v>0</v>
      </c>
      <c r="M163" s="16">
        <v>0</v>
      </c>
      <c r="N163" s="16">
        <v>0</v>
      </c>
      <c r="O163" s="16">
        <v>0</v>
      </c>
      <c r="P163" s="16">
        <v>0</v>
      </c>
      <c r="Q163" s="16">
        <v>2</v>
      </c>
      <c r="R163" s="16">
        <v>0</v>
      </c>
      <c r="S163" s="16">
        <v>0</v>
      </c>
      <c r="T163" s="16">
        <v>0</v>
      </c>
      <c r="U163" s="16">
        <v>0</v>
      </c>
      <c r="V163" s="16">
        <v>0</v>
      </c>
      <c r="W163" s="16">
        <v>0</v>
      </c>
      <c r="X163" s="16">
        <v>0</v>
      </c>
      <c r="Y163" s="16">
        <v>0</v>
      </c>
      <c r="Z163" s="16">
        <v>0</v>
      </c>
      <c r="AA163" s="16">
        <v>0</v>
      </c>
      <c r="AB163" s="16">
        <v>0</v>
      </c>
      <c r="AC163" s="16">
        <v>133</v>
      </c>
      <c r="AD163" s="31"/>
      <c r="AE163" s="31"/>
    </row>
    <row r="164" spans="1:31" s="33" customFormat="1">
      <c r="A164" s="14" t="s">
        <v>211</v>
      </c>
      <c r="B164" s="15">
        <v>58.104112999999998</v>
      </c>
      <c r="C164" s="15">
        <v>-94.724230000000006</v>
      </c>
      <c r="D164" s="14" t="s">
        <v>35</v>
      </c>
      <c r="E164" s="14"/>
      <c r="F164" s="14">
        <v>33</v>
      </c>
      <c r="G164" s="16">
        <v>51</v>
      </c>
      <c r="H164" s="16">
        <v>0</v>
      </c>
      <c r="I164" s="16">
        <v>0</v>
      </c>
      <c r="J164" s="16">
        <v>0</v>
      </c>
      <c r="K164" s="16">
        <v>0</v>
      </c>
      <c r="L164" s="16">
        <v>0</v>
      </c>
      <c r="M164" s="16">
        <v>0</v>
      </c>
      <c r="N164" s="16">
        <v>0</v>
      </c>
      <c r="O164" s="16">
        <v>0</v>
      </c>
      <c r="P164" s="16">
        <v>0</v>
      </c>
      <c r="Q164" s="16">
        <v>3</v>
      </c>
      <c r="R164" s="16">
        <v>0</v>
      </c>
      <c r="S164" s="16">
        <v>0</v>
      </c>
      <c r="T164" s="16">
        <v>0</v>
      </c>
      <c r="U164" s="16">
        <v>0</v>
      </c>
      <c r="V164" s="16">
        <v>0</v>
      </c>
      <c r="W164" s="16">
        <v>0</v>
      </c>
      <c r="X164" s="16">
        <v>0</v>
      </c>
      <c r="Y164" s="16">
        <v>0</v>
      </c>
      <c r="Z164" s="16">
        <v>0</v>
      </c>
      <c r="AA164" s="16">
        <v>0</v>
      </c>
      <c r="AB164" s="16">
        <v>0</v>
      </c>
      <c r="AC164" s="16">
        <v>87</v>
      </c>
      <c r="AD164" s="31"/>
      <c r="AE164" s="31"/>
    </row>
    <row r="165" spans="1:31" s="33" customFormat="1">
      <c r="A165" s="14" t="s">
        <v>212</v>
      </c>
      <c r="B165" s="15">
        <v>58.288375000000002</v>
      </c>
      <c r="C165" s="15">
        <v>-95.736588999999995</v>
      </c>
      <c r="D165" s="14" t="s">
        <v>35</v>
      </c>
      <c r="E165" s="14"/>
      <c r="F165" s="14">
        <v>0</v>
      </c>
      <c r="G165" s="14">
        <v>0</v>
      </c>
      <c r="H165" s="14">
        <v>0</v>
      </c>
      <c r="I165" s="14">
        <v>0</v>
      </c>
      <c r="J165" s="16">
        <v>0</v>
      </c>
      <c r="K165" s="14">
        <v>0</v>
      </c>
      <c r="L165" s="14">
        <v>0</v>
      </c>
      <c r="M165" s="14">
        <v>0</v>
      </c>
      <c r="N165" s="14">
        <v>0</v>
      </c>
      <c r="O165" s="14">
        <v>0</v>
      </c>
      <c r="P165" s="14">
        <v>0</v>
      </c>
      <c r="Q165" s="14">
        <v>0</v>
      </c>
      <c r="R165" s="16">
        <v>0</v>
      </c>
      <c r="S165" s="14">
        <v>0</v>
      </c>
      <c r="T165" s="14">
        <v>0</v>
      </c>
      <c r="U165" s="14">
        <v>0</v>
      </c>
      <c r="V165" s="14">
        <v>0</v>
      </c>
      <c r="W165" s="14">
        <v>0</v>
      </c>
      <c r="X165" s="14">
        <v>0</v>
      </c>
      <c r="Y165" s="16">
        <v>0</v>
      </c>
      <c r="Z165" s="16">
        <v>0</v>
      </c>
      <c r="AA165" s="14">
        <v>0</v>
      </c>
      <c r="AB165" s="14">
        <v>0</v>
      </c>
      <c r="AC165" s="16">
        <v>0</v>
      </c>
      <c r="AD165" s="31"/>
      <c r="AE165" s="31"/>
    </row>
    <row r="166" spans="1:31" s="33" customFormat="1">
      <c r="A166" s="14" t="s">
        <v>213</v>
      </c>
      <c r="B166" s="15">
        <v>58.084400000000002</v>
      </c>
      <c r="C166" s="15">
        <v>-96.339040999999995</v>
      </c>
      <c r="D166" s="14" t="s">
        <v>163</v>
      </c>
      <c r="E166" s="14"/>
      <c r="F166" s="14">
        <v>44</v>
      </c>
      <c r="G166" s="16">
        <v>14</v>
      </c>
      <c r="H166" s="16">
        <v>0</v>
      </c>
      <c r="I166" s="16">
        <v>0</v>
      </c>
      <c r="J166" s="16">
        <v>0</v>
      </c>
      <c r="K166" s="16">
        <v>0</v>
      </c>
      <c r="L166" s="16">
        <v>0</v>
      </c>
      <c r="M166" s="16">
        <v>0</v>
      </c>
      <c r="N166" s="16">
        <v>0</v>
      </c>
      <c r="O166" s="16">
        <v>0</v>
      </c>
      <c r="P166" s="16">
        <v>0</v>
      </c>
      <c r="Q166" s="16">
        <v>7</v>
      </c>
      <c r="R166" s="16">
        <v>0</v>
      </c>
      <c r="S166" s="16">
        <v>8</v>
      </c>
      <c r="T166" s="16">
        <v>0</v>
      </c>
      <c r="U166" s="16">
        <v>0</v>
      </c>
      <c r="V166" s="16">
        <v>0</v>
      </c>
      <c r="W166" s="16">
        <v>0</v>
      </c>
      <c r="X166" s="16">
        <v>0</v>
      </c>
      <c r="Y166" s="16">
        <v>0</v>
      </c>
      <c r="Z166" s="16">
        <v>0</v>
      </c>
      <c r="AA166" s="16">
        <v>0</v>
      </c>
      <c r="AB166" s="16">
        <v>0</v>
      </c>
      <c r="AC166" s="16">
        <v>73</v>
      </c>
      <c r="AD166" s="31"/>
      <c r="AE166" s="31"/>
    </row>
    <row r="167" spans="1:31" s="33" customFormat="1">
      <c r="A167" s="14" t="s">
        <v>214</v>
      </c>
      <c r="B167" s="15">
        <v>58.233829999999998</v>
      </c>
      <c r="C167" s="15">
        <v>-95.200914999999995</v>
      </c>
      <c r="D167" s="14" t="s">
        <v>35</v>
      </c>
      <c r="E167" s="14"/>
      <c r="F167" s="14">
        <v>55</v>
      </c>
      <c r="G167" s="16">
        <v>32</v>
      </c>
      <c r="H167" s="16">
        <v>1</v>
      </c>
      <c r="I167" s="16">
        <v>0</v>
      </c>
      <c r="J167" s="16">
        <v>0</v>
      </c>
      <c r="K167" s="16">
        <v>0</v>
      </c>
      <c r="L167" s="16">
        <v>0</v>
      </c>
      <c r="M167" s="16">
        <v>0</v>
      </c>
      <c r="N167" s="16">
        <v>0</v>
      </c>
      <c r="O167" s="16">
        <v>0</v>
      </c>
      <c r="P167" s="16">
        <v>0</v>
      </c>
      <c r="Q167" s="16">
        <v>2</v>
      </c>
      <c r="R167" s="16">
        <v>0</v>
      </c>
      <c r="S167" s="16">
        <v>5</v>
      </c>
      <c r="T167" s="16">
        <v>0</v>
      </c>
      <c r="U167" s="16">
        <v>0</v>
      </c>
      <c r="V167" s="16">
        <v>0</v>
      </c>
      <c r="W167" s="16">
        <v>0</v>
      </c>
      <c r="X167" s="16">
        <v>0</v>
      </c>
      <c r="Y167" s="16">
        <v>0</v>
      </c>
      <c r="Z167" s="16">
        <v>0</v>
      </c>
      <c r="AA167" s="16">
        <v>0</v>
      </c>
      <c r="AB167" s="16">
        <v>0</v>
      </c>
      <c r="AC167" s="16">
        <v>95</v>
      </c>
      <c r="AD167" s="31"/>
      <c r="AE167" s="31"/>
    </row>
    <row r="168" spans="1:31" s="33" customFormat="1">
      <c r="A168" s="17" t="s">
        <v>215</v>
      </c>
      <c r="B168" s="15">
        <v>58.512726999999998</v>
      </c>
      <c r="C168" s="15">
        <v>-96.763377000000006</v>
      </c>
      <c r="D168" s="14" t="s">
        <v>35</v>
      </c>
      <c r="E168" s="17"/>
      <c r="F168" s="17">
        <v>124</v>
      </c>
      <c r="G168" s="16">
        <v>20</v>
      </c>
      <c r="H168" s="16">
        <v>0</v>
      </c>
      <c r="I168" s="16">
        <v>0</v>
      </c>
      <c r="J168" s="16">
        <v>0</v>
      </c>
      <c r="K168" s="16">
        <v>0</v>
      </c>
      <c r="L168" s="16">
        <v>0</v>
      </c>
      <c r="M168" s="16">
        <v>0</v>
      </c>
      <c r="N168" s="16">
        <v>0</v>
      </c>
      <c r="O168" s="16">
        <v>0</v>
      </c>
      <c r="P168" s="16">
        <v>0</v>
      </c>
      <c r="Q168" s="16">
        <v>9</v>
      </c>
      <c r="R168" s="16">
        <v>0</v>
      </c>
      <c r="S168" s="16">
        <v>3</v>
      </c>
      <c r="T168" s="16">
        <v>0</v>
      </c>
      <c r="U168" s="16">
        <v>0</v>
      </c>
      <c r="V168" s="16">
        <v>0</v>
      </c>
      <c r="W168" s="16">
        <v>3</v>
      </c>
      <c r="X168" s="16">
        <v>0</v>
      </c>
      <c r="Y168" s="16">
        <v>0</v>
      </c>
      <c r="Z168" s="16">
        <v>0</v>
      </c>
      <c r="AA168" s="16">
        <v>0</v>
      </c>
      <c r="AB168" s="16">
        <v>0</v>
      </c>
      <c r="AC168" s="16">
        <v>159</v>
      </c>
      <c r="AD168" s="31"/>
      <c r="AE168" s="31"/>
    </row>
    <row r="169" spans="1:31" s="33" customFormat="1">
      <c r="A169" s="17" t="s">
        <v>216</v>
      </c>
      <c r="B169" s="15">
        <v>58.516035000000002</v>
      </c>
      <c r="C169" s="15">
        <v>-96.620102000000003</v>
      </c>
      <c r="D169" s="14" t="s">
        <v>35</v>
      </c>
      <c r="E169" s="17"/>
      <c r="F169" s="17">
        <v>34</v>
      </c>
      <c r="G169" s="16">
        <v>20</v>
      </c>
      <c r="H169" s="16">
        <v>0</v>
      </c>
      <c r="I169" s="16">
        <v>0</v>
      </c>
      <c r="J169" s="16">
        <v>0</v>
      </c>
      <c r="K169" s="16">
        <v>0</v>
      </c>
      <c r="L169" s="16">
        <v>0</v>
      </c>
      <c r="M169" s="16">
        <v>0</v>
      </c>
      <c r="N169" s="16">
        <v>0</v>
      </c>
      <c r="O169" s="16">
        <v>0</v>
      </c>
      <c r="P169" s="16">
        <v>0</v>
      </c>
      <c r="Q169" s="16">
        <v>8</v>
      </c>
      <c r="R169" s="16">
        <v>0</v>
      </c>
      <c r="S169" s="16">
        <v>4</v>
      </c>
      <c r="T169" s="16">
        <v>2</v>
      </c>
      <c r="U169" s="16">
        <v>0</v>
      </c>
      <c r="V169" s="16">
        <v>0</v>
      </c>
      <c r="W169" s="16">
        <v>2</v>
      </c>
      <c r="X169" s="16">
        <v>2</v>
      </c>
      <c r="Y169" s="16">
        <v>0</v>
      </c>
      <c r="Z169" s="16">
        <v>0</v>
      </c>
      <c r="AA169" s="16">
        <v>0</v>
      </c>
      <c r="AB169" s="16">
        <v>0</v>
      </c>
      <c r="AC169" s="16">
        <v>72</v>
      </c>
      <c r="AD169" s="31"/>
      <c r="AE169" s="31"/>
    </row>
    <row r="170" spans="1:31" s="33" customFormat="1">
      <c r="A170" s="17" t="s">
        <v>217</v>
      </c>
      <c r="B170" s="15">
        <v>58.558044000000002</v>
      </c>
      <c r="C170" s="15">
        <v>-96.267204000000007</v>
      </c>
      <c r="D170" s="14" t="s">
        <v>35</v>
      </c>
      <c r="E170" s="17"/>
      <c r="F170" s="17">
        <v>111</v>
      </c>
      <c r="G170" s="16">
        <v>0</v>
      </c>
      <c r="H170" s="16">
        <v>0</v>
      </c>
      <c r="I170" s="16">
        <v>0</v>
      </c>
      <c r="J170" s="16">
        <v>0</v>
      </c>
      <c r="K170" s="16">
        <v>0</v>
      </c>
      <c r="L170" s="16">
        <v>0</v>
      </c>
      <c r="M170" s="16">
        <v>0</v>
      </c>
      <c r="N170" s="16">
        <v>0</v>
      </c>
      <c r="O170" s="16">
        <v>0</v>
      </c>
      <c r="P170" s="16">
        <v>4</v>
      </c>
      <c r="Q170" s="16">
        <v>0</v>
      </c>
      <c r="R170" s="16">
        <v>0</v>
      </c>
      <c r="S170" s="16">
        <v>2</v>
      </c>
      <c r="T170" s="16">
        <v>0</v>
      </c>
      <c r="U170" s="16">
        <v>0</v>
      </c>
      <c r="V170" s="16">
        <v>0</v>
      </c>
      <c r="W170" s="16">
        <v>0</v>
      </c>
      <c r="X170" s="16">
        <v>0</v>
      </c>
      <c r="Y170" s="16">
        <v>0</v>
      </c>
      <c r="Z170" s="16">
        <v>0</v>
      </c>
      <c r="AA170" s="16">
        <v>0</v>
      </c>
      <c r="AB170" s="16">
        <v>0</v>
      </c>
      <c r="AC170" s="16">
        <v>117</v>
      </c>
      <c r="AD170" s="31"/>
      <c r="AE170" s="31"/>
    </row>
    <row r="171" spans="1:31" s="33" customFormat="1">
      <c r="A171" s="14" t="s">
        <v>218</v>
      </c>
      <c r="B171" s="15">
        <v>58.572842000000001</v>
      </c>
      <c r="C171" s="15">
        <v>-96.097438999999994</v>
      </c>
      <c r="D171" s="14" t="s">
        <v>35</v>
      </c>
      <c r="E171" s="14"/>
      <c r="F171" s="14">
        <v>65</v>
      </c>
      <c r="G171" s="16">
        <v>4</v>
      </c>
      <c r="H171" s="16">
        <v>0</v>
      </c>
      <c r="I171" s="16">
        <v>0</v>
      </c>
      <c r="J171" s="16">
        <v>0</v>
      </c>
      <c r="K171" s="16">
        <v>0</v>
      </c>
      <c r="L171" s="16">
        <v>0</v>
      </c>
      <c r="M171" s="16">
        <v>0</v>
      </c>
      <c r="N171" s="16">
        <v>0</v>
      </c>
      <c r="O171" s="16">
        <v>0</v>
      </c>
      <c r="P171" s="16">
        <v>1</v>
      </c>
      <c r="Q171" s="16">
        <v>2</v>
      </c>
      <c r="R171" s="16">
        <v>0</v>
      </c>
      <c r="S171" s="16">
        <v>0</v>
      </c>
      <c r="T171" s="16">
        <v>0</v>
      </c>
      <c r="U171" s="16">
        <v>0</v>
      </c>
      <c r="V171" s="16">
        <v>0</v>
      </c>
      <c r="W171" s="16">
        <v>0</v>
      </c>
      <c r="X171" s="16">
        <v>0</v>
      </c>
      <c r="Y171" s="16">
        <v>0</v>
      </c>
      <c r="Z171" s="16">
        <v>0</v>
      </c>
      <c r="AA171" s="16">
        <v>0</v>
      </c>
      <c r="AB171" s="16">
        <v>0</v>
      </c>
      <c r="AC171" s="16">
        <v>72</v>
      </c>
      <c r="AD171" s="31"/>
      <c r="AE171" s="31"/>
    </row>
    <row r="172" spans="1:31" s="33" customFormat="1">
      <c r="A172" s="17" t="s">
        <v>219</v>
      </c>
      <c r="B172" s="15">
        <v>58.496336999999997</v>
      </c>
      <c r="C172" s="15">
        <v>-96.417271999999997</v>
      </c>
      <c r="D172" s="14" t="s">
        <v>35</v>
      </c>
      <c r="E172" s="17"/>
      <c r="F172" s="17">
        <v>46</v>
      </c>
      <c r="G172" s="16">
        <v>8</v>
      </c>
      <c r="H172" s="16">
        <v>0</v>
      </c>
      <c r="I172" s="16">
        <v>0</v>
      </c>
      <c r="J172" s="16">
        <v>0</v>
      </c>
      <c r="K172" s="16">
        <v>0</v>
      </c>
      <c r="L172" s="16">
        <v>0</v>
      </c>
      <c r="M172" s="16">
        <v>0</v>
      </c>
      <c r="N172" s="16">
        <v>0</v>
      </c>
      <c r="O172" s="16">
        <v>0</v>
      </c>
      <c r="P172" s="16">
        <v>6</v>
      </c>
      <c r="Q172" s="16">
        <v>1</v>
      </c>
      <c r="R172" s="16">
        <v>0</v>
      </c>
      <c r="S172" s="16">
        <v>6</v>
      </c>
      <c r="T172" s="16">
        <v>0</v>
      </c>
      <c r="U172" s="16">
        <v>0</v>
      </c>
      <c r="V172" s="16">
        <v>0</v>
      </c>
      <c r="W172" s="16">
        <v>1</v>
      </c>
      <c r="X172" s="16">
        <v>0</v>
      </c>
      <c r="Y172" s="16">
        <v>0</v>
      </c>
      <c r="Z172" s="16">
        <v>0</v>
      </c>
      <c r="AA172" s="16">
        <v>0</v>
      </c>
      <c r="AB172" s="16">
        <v>0</v>
      </c>
      <c r="AC172" s="16">
        <v>68</v>
      </c>
      <c r="AD172" s="31"/>
      <c r="AE172" s="31"/>
    </row>
    <row r="173" spans="1:31" s="33" customFormat="1">
      <c r="A173" s="14" t="s">
        <v>220</v>
      </c>
      <c r="B173" s="15">
        <v>58.091028999999999</v>
      </c>
      <c r="C173" s="15">
        <v>-95.395021999999997</v>
      </c>
      <c r="D173" s="14" t="s">
        <v>35</v>
      </c>
      <c r="E173" s="14"/>
      <c r="F173" s="14">
        <v>92</v>
      </c>
      <c r="G173" s="16">
        <v>10</v>
      </c>
      <c r="H173" s="16">
        <v>0</v>
      </c>
      <c r="I173" s="16">
        <v>0</v>
      </c>
      <c r="J173" s="16">
        <v>0</v>
      </c>
      <c r="K173" s="16">
        <v>0</v>
      </c>
      <c r="L173" s="16">
        <v>0</v>
      </c>
      <c r="M173" s="16">
        <v>0</v>
      </c>
      <c r="N173" s="16">
        <v>0</v>
      </c>
      <c r="O173" s="16">
        <v>0</v>
      </c>
      <c r="P173" s="16">
        <v>1</v>
      </c>
      <c r="Q173" s="16">
        <v>0</v>
      </c>
      <c r="R173" s="16">
        <v>0</v>
      </c>
      <c r="S173" s="16">
        <v>0</v>
      </c>
      <c r="T173" s="16">
        <v>0</v>
      </c>
      <c r="U173" s="16">
        <v>0</v>
      </c>
      <c r="V173" s="16">
        <v>0</v>
      </c>
      <c r="W173" s="16">
        <v>1</v>
      </c>
      <c r="X173" s="16">
        <v>0</v>
      </c>
      <c r="Y173" s="16">
        <v>0</v>
      </c>
      <c r="Z173" s="16">
        <v>0</v>
      </c>
      <c r="AA173" s="16">
        <v>0</v>
      </c>
      <c r="AB173" s="16">
        <v>0</v>
      </c>
      <c r="AC173" s="16">
        <v>104</v>
      </c>
      <c r="AD173" s="31"/>
      <c r="AE173" s="31"/>
    </row>
    <row r="174" spans="1:31" s="33" customFormat="1">
      <c r="A174" s="17" t="s">
        <v>221</v>
      </c>
      <c r="B174" s="15">
        <v>58.620167000000002</v>
      </c>
      <c r="C174" s="15">
        <v>-95.407855999999995</v>
      </c>
      <c r="D174" s="17" t="s">
        <v>74</v>
      </c>
      <c r="E174" s="17"/>
      <c r="F174" s="17">
        <v>203</v>
      </c>
      <c r="G174" s="16">
        <v>29</v>
      </c>
      <c r="H174" s="16">
        <v>0</v>
      </c>
      <c r="I174" s="16">
        <v>0</v>
      </c>
      <c r="J174" s="16">
        <v>0</v>
      </c>
      <c r="K174" s="16">
        <v>9</v>
      </c>
      <c r="L174" s="16">
        <v>0</v>
      </c>
      <c r="M174" s="16">
        <v>0</v>
      </c>
      <c r="N174" s="16">
        <v>0</v>
      </c>
      <c r="O174" s="16">
        <v>0</v>
      </c>
      <c r="P174" s="16">
        <v>0</v>
      </c>
      <c r="Q174" s="16">
        <v>9</v>
      </c>
      <c r="R174" s="16">
        <v>0</v>
      </c>
      <c r="S174" s="16">
        <v>12</v>
      </c>
      <c r="T174" s="16">
        <v>0</v>
      </c>
      <c r="U174" s="16">
        <v>0</v>
      </c>
      <c r="V174" s="16">
        <v>0</v>
      </c>
      <c r="W174" s="16">
        <v>5</v>
      </c>
      <c r="X174" s="16">
        <v>0</v>
      </c>
      <c r="Y174" s="16">
        <v>0</v>
      </c>
      <c r="Z174" s="16">
        <v>0</v>
      </c>
      <c r="AA174" s="16">
        <v>0</v>
      </c>
      <c r="AB174" s="16">
        <v>0</v>
      </c>
      <c r="AC174" s="16">
        <v>267</v>
      </c>
      <c r="AD174" s="31"/>
      <c r="AE174" s="31"/>
    </row>
    <row r="175" spans="1:31" s="33" customFormat="1">
      <c r="A175" s="17" t="s">
        <v>222</v>
      </c>
      <c r="B175" s="15">
        <v>58.539048000000001</v>
      </c>
      <c r="C175" s="15">
        <v>-95.977402999999995</v>
      </c>
      <c r="D175" s="17" t="s">
        <v>35</v>
      </c>
      <c r="E175" s="17"/>
      <c r="F175" s="17">
        <v>0</v>
      </c>
      <c r="G175" s="17">
        <v>0</v>
      </c>
      <c r="H175" s="17">
        <v>0</v>
      </c>
      <c r="I175" s="17">
        <v>0</v>
      </c>
      <c r="J175" s="16">
        <v>0</v>
      </c>
      <c r="K175" s="17">
        <v>0</v>
      </c>
      <c r="L175" s="17">
        <v>0</v>
      </c>
      <c r="M175" s="17">
        <v>0</v>
      </c>
      <c r="N175" s="17">
        <v>0</v>
      </c>
      <c r="O175" s="17">
        <v>0</v>
      </c>
      <c r="P175" s="17">
        <v>0</v>
      </c>
      <c r="Q175" s="17">
        <v>0</v>
      </c>
      <c r="R175" s="16">
        <v>0</v>
      </c>
      <c r="S175" s="17">
        <v>0</v>
      </c>
      <c r="T175" s="17">
        <v>0</v>
      </c>
      <c r="U175" s="17">
        <v>0</v>
      </c>
      <c r="V175" s="17">
        <v>0</v>
      </c>
      <c r="W175" s="17">
        <v>0</v>
      </c>
      <c r="X175" s="17">
        <v>0</v>
      </c>
      <c r="Y175" s="16">
        <v>0</v>
      </c>
      <c r="Z175" s="16">
        <v>0</v>
      </c>
      <c r="AA175" s="17">
        <v>0</v>
      </c>
      <c r="AB175" s="17">
        <v>0</v>
      </c>
      <c r="AC175" s="17">
        <v>0</v>
      </c>
      <c r="AD175" s="31"/>
      <c r="AE175" s="31"/>
    </row>
    <row r="176" spans="1:31" s="33" customFormat="1">
      <c r="A176" s="17" t="s">
        <v>223</v>
      </c>
      <c r="B176" s="15">
        <v>58.382122000000003</v>
      </c>
      <c r="C176" s="15">
        <v>-94.974490000000003</v>
      </c>
      <c r="D176" s="17" t="s">
        <v>35</v>
      </c>
      <c r="E176" s="17"/>
      <c r="F176" s="17">
        <v>105</v>
      </c>
      <c r="G176" s="16">
        <v>57</v>
      </c>
      <c r="H176" s="16">
        <v>0</v>
      </c>
      <c r="I176" s="16">
        <v>0</v>
      </c>
      <c r="J176" s="16">
        <v>0</v>
      </c>
      <c r="K176" s="16">
        <v>0</v>
      </c>
      <c r="L176" s="16">
        <v>0</v>
      </c>
      <c r="M176" s="16">
        <v>0</v>
      </c>
      <c r="N176" s="16">
        <v>0</v>
      </c>
      <c r="O176" s="16">
        <v>0</v>
      </c>
      <c r="P176" s="16">
        <v>0</v>
      </c>
      <c r="Q176" s="16">
        <v>13</v>
      </c>
      <c r="R176" s="16">
        <v>0</v>
      </c>
      <c r="S176" s="16">
        <v>1</v>
      </c>
      <c r="T176" s="16">
        <v>0</v>
      </c>
      <c r="U176" s="16">
        <v>0</v>
      </c>
      <c r="V176" s="16">
        <v>0</v>
      </c>
      <c r="W176" s="16">
        <v>1</v>
      </c>
      <c r="X176" s="16">
        <v>0</v>
      </c>
      <c r="Y176" s="16">
        <v>0</v>
      </c>
      <c r="Z176" s="16">
        <v>0</v>
      </c>
      <c r="AA176" s="16">
        <v>0</v>
      </c>
      <c r="AB176" s="16">
        <v>0</v>
      </c>
      <c r="AC176" s="16">
        <v>177</v>
      </c>
      <c r="AD176" s="31"/>
      <c r="AE176" s="31"/>
    </row>
    <row r="177" spans="1:31" s="33" customFormat="1">
      <c r="A177" s="17" t="s">
        <v>224</v>
      </c>
      <c r="B177" s="15">
        <v>58.538241999999997</v>
      </c>
      <c r="C177" s="15">
        <v>-96.046599000000001</v>
      </c>
      <c r="D177" s="17" t="s">
        <v>35</v>
      </c>
      <c r="E177" s="17"/>
      <c r="F177" s="17">
        <v>18</v>
      </c>
      <c r="G177" s="16">
        <v>6</v>
      </c>
      <c r="H177" s="16">
        <v>0</v>
      </c>
      <c r="I177" s="16">
        <v>0</v>
      </c>
      <c r="J177" s="16">
        <v>0</v>
      </c>
      <c r="K177" s="16">
        <v>0</v>
      </c>
      <c r="L177" s="16">
        <v>0</v>
      </c>
      <c r="M177" s="16">
        <v>0</v>
      </c>
      <c r="N177" s="16">
        <v>0</v>
      </c>
      <c r="O177" s="16">
        <v>0</v>
      </c>
      <c r="P177" s="16">
        <v>0</v>
      </c>
      <c r="Q177" s="16">
        <v>7</v>
      </c>
      <c r="R177" s="16">
        <v>0</v>
      </c>
      <c r="S177" s="16">
        <v>1</v>
      </c>
      <c r="T177" s="16">
        <v>0</v>
      </c>
      <c r="U177" s="16">
        <v>0</v>
      </c>
      <c r="V177" s="16">
        <v>0</v>
      </c>
      <c r="W177" s="16">
        <v>0</v>
      </c>
      <c r="X177" s="16">
        <v>0</v>
      </c>
      <c r="Y177" s="16">
        <v>0</v>
      </c>
      <c r="Z177" s="16">
        <v>0</v>
      </c>
      <c r="AA177" s="16">
        <v>0</v>
      </c>
      <c r="AB177" s="16">
        <v>0</v>
      </c>
      <c r="AC177" s="16">
        <v>32</v>
      </c>
      <c r="AD177" s="31"/>
      <c r="AE177" s="31"/>
    </row>
    <row r="178" spans="1:31" s="33" customFormat="1">
      <c r="A178" s="17" t="s">
        <v>225</v>
      </c>
      <c r="B178" s="15">
        <v>58.141832000000001</v>
      </c>
      <c r="C178" s="15">
        <v>-98.149328999999994</v>
      </c>
      <c r="D178" s="17" t="s">
        <v>35</v>
      </c>
      <c r="E178" s="17"/>
      <c r="F178" s="17">
        <v>0</v>
      </c>
      <c r="G178" s="17">
        <v>0</v>
      </c>
      <c r="H178" s="17">
        <v>0</v>
      </c>
      <c r="I178" s="17">
        <v>0</v>
      </c>
      <c r="J178" s="16">
        <v>0</v>
      </c>
      <c r="K178" s="17">
        <v>0</v>
      </c>
      <c r="L178" s="17">
        <v>0</v>
      </c>
      <c r="M178" s="17">
        <v>0</v>
      </c>
      <c r="N178" s="17">
        <v>0</v>
      </c>
      <c r="O178" s="17">
        <v>0</v>
      </c>
      <c r="P178" s="17">
        <v>0</v>
      </c>
      <c r="Q178" s="17">
        <v>0</v>
      </c>
      <c r="R178" s="16">
        <v>0</v>
      </c>
      <c r="S178" s="17">
        <v>0</v>
      </c>
      <c r="T178" s="17">
        <v>0</v>
      </c>
      <c r="U178" s="17">
        <v>0</v>
      </c>
      <c r="V178" s="17">
        <v>0</v>
      </c>
      <c r="W178" s="17">
        <v>0</v>
      </c>
      <c r="X178" s="17">
        <v>0</v>
      </c>
      <c r="Y178" s="16">
        <v>0</v>
      </c>
      <c r="Z178" s="16">
        <v>0</v>
      </c>
      <c r="AA178" s="17">
        <v>0</v>
      </c>
      <c r="AB178" s="17">
        <v>0</v>
      </c>
      <c r="AC178" s="16">
        <v>0</v>
      </c>
      <c r="AD178" s="31"/>
      <c r="AE178" s="31"/>
    </row>
    <row r="179" spans="1:31" s="33" customFormat="1">
      <c r="A179" s="14" t="s">
        <v>226</v>
      </c>
      <c r="B179" s="15">
        <v>58.094819000000001</v>
      </c>
      <c r="C179" s="15">
        <v>-98.229236</v>
      </c>
      <c r="D179" s="14" t="s">
        <v>35</v>
      </c>
      <c r="E179" s="14"/>
      <c r="F179" s="14">
        <v>0</v>
      </c>
      <c r="G179" s="14">
        <v>0</v>
      </c>
      <c r="H179" s="14">
        <v>0</v>
      </c>
      <c r="I179" s="14">
        <v>0</v>
      </c>
      <c r="J179" s="16">
        <v>0</v>
      </c>
      <c r="K179" s="14">
        <v>0</v>
      </c>
      <c r="L179" s="14">
        <v>0</v>
      </c>
      <c r="M179" s="14">
        <v>0</v>
      </c>
      <c r="N179" s="14">
        <v>0</v>
      </c>
      <c r="O179" s="14">
        <v>0</v>
      </c>
      <c r="P179" s="14">
        <v>0</v>
      </c>
      <c r="Q179" s="14">
        <v>0</v>
      </c>
      <c r="R179" s="16">
        <v>0</v>
      </c>
      <c r="S179" s="14">
        <v>0</v>
      </c>
      <c r="T179" s="14">
        <v>0</v>
      </c>
      <c r="U179" s="14">
        <v>0</v>
      </c>
      <c r="V179" s="14">
        <v>0</v>
      </c>
      <c r="W179" s="14">
        <v>0</v>
      </c>
      <c r="X179" s="14">
        <v>0</v>
      </c>
      <c r="Y179" s="16">
        <v>0</v>
      </c>
      <c r="Z179" s="16">
        <v>0</v>
      </c>
      <c r="AA179" s="14">
        <v>0</v>
      </c>
      <c r="AB179" s="14">
        <v>0</v>
      </c>
      <c r="AC179" s="14">
        <v>0</v>
      </c>
      <c r="AD179" s="31"/>
      <c r="AE179" s="31"/>
    </row>
    <row r="180" spans="1:31" s="33" customFormat="1">
      <c r="A180" s="14" t="s">
        <v>227</v>
      </c>
      <c r="B180" s="15">
        <v>58.130625999999999</v>
      </c>
      <c r="C180" s="15">
        <v>-98.064948000000001</v>
      </c>
      <c r="D180" s="14" t="s">
        <v>35</v>
      </c>
      <c r="E180" s="14"/>
      <c r="F180" s="14">
        <v>119</v>
      </c>
      <c r="G180" s="16">
        <v>1</v>
      </c>
      <c r="H180" s="16">
        <v>0</v>
      </c>
      <c r="I180" s="16">
        <v>0</v>
      </c>
      <c r="J180" s="16">
        <v>0</v>
      </c>
      <c r="K180" s="16">
        <v>0</v>
      </c>
      <c r="L180" s="16">
        <v>0</v>
      </c>
      <c r="M180" s="16">
        <v>0</v>
      </c>
      <c r="N180" s="16">
        <v>0</v>
      </c>
      <c r="O180" s="16">
        <v>0</v>
      </c>
      <c r="P180" s="16">
        <v>0</v>
      </c>
      <c r="Q180" s="16">
        <v>11</v>
      </c>
      <c r="R180" s="16">
        <v>0</v>
      </c>
      <c r="S180" s="16">
        <v>5</v>
      </c>
      <c r="T180" s="16">
        <v>0</v>
      </c>
      <c r="U180" s="16">
        <v>0</v>
      </c>
      <c r="V180" s="16">
        <v>0</v>
      </c>
      <c r="W180" s="16">
        <v>3</v>
      </c>
      <c r="X180" s="16">
        <v>0</v>
      </c>
      <c r="Y180" s="16">
        <v>0</v>
      </c>
      <c r="Z180" s="16">
        <v>0</v>
      </c>
      <c r="AA180" s="16">
        <v>0</v>
      </c>
      <c r="AB180" s="16">
        <v>0</v>
      </c>
      <c r="AC180" s="16">
        <v>139</v>
      </c>
      <c r="AD180" s="31"/>
      <c r="AE180" s="31"/>
    </row>
    <row r="181" spans="1:31" s="33" customFormat="1">
      <c r="A181" s="17" t="s">
        <v>228</v>
      </c>
      <c r="B181" s="15">
        <v>58.321407999999998</v>
      </c>
      <c r="C181" s="15">
        <v>-96.828637999999998</v>
      </c>
      <c r="D181" s="17" t="s">
        <v>35</v>
      </c>
      <c r="E181" s="17"/>
      <c r="F181" s="17">
        <v>52</v>
      </c>
      <c r="G181" s="16">
        <v>25</v>
      </c>
      <c r="H181" s="16">
        <v>0</v>
      </c>
      <c r="I181" s="16">
        <v>0</v>
      </c>
      <c r="J181" s="16">
        <v>0</v>
      </c>
      <c r="K181" s="16">
        <v>0</v>
      </c>
      <c r="L181" s="16">
        <v>0</v>
      </c>
      <c r="M181" s="16">
        <v>5</v>
      </c>
      <c r="N181" s="16">
        <v>0</v>
      </c>
      <c r="O181" s="16">
        <v>0</v>
      </c>
      <c r="P181" s="16">
        <v>4</v>
      </c>
      <c r="Q181" s="16">
        <v>2</v>
      </c>
      <c r="R181" s="16">
        <v>0</v>
      </c>
      <c r="S181" s="16">
        <v>5</v>
      </c>
      <c r="T181" s="16">
        <v>0</v>
      </c>
      <c r="U181" s="16">
        <v>0</v>
      </c>
      <c r="V181" s="16">
        <v>0</v>
      </c>
      <c r="W181" s="16">
        <v>0</v>
      </c>
      <c r="X181" s="16">
        <v>0</v>
      </c>
      <c r="Y181" s="16">
        <v>0</v>
      </c>
      <c r="Z181" s="16">
        <v>0</v>
      </c>
      <c r="AA181" s="16">
        <v>0</v>
      </c>
      <c r="AB181" s="16">
        <v>0</v>
      </c>
      <c r="AC181" s="16">
        <v>93</v>
      </c>
      <c r="AD181" s="31"/>
      <c r="AE181" s="31"/>
    </row>
    <row r="182" spans="1:31" s="33" customFormat="1">
      <c r="A182" s="17" t="s">
        <v>229</v>
      </c>
      <c r="B182" s="15">
        <v>58.506641000000002</v>
      </c>
      <c r="C182" s="15">
        <v>-95.229217000000006</v>
      </c>
      <c r="D182" s="14" t="s">
        <v>74</v>
      </c>
      <c r="E182" s="17"/>
      <c r="F182" s="17">
        <v>17</v>
      </c>
      <c r="G182" s="16">
        <v>131</v>
      </c>
      <c r="H182" s="16">
        <v>0</v>
      </c>
      <c r="I182" s="16">
        <v>0</v>
      </c>
      <c r="J182" s="16">
        <v>0</v>
      </c>
      <c r="K182" s="16">
        <v>0</v>
      </c>
      <c r="L182" s="16">
        <v>0</v>
      </c>
      <c r="M182" s="16">
        <v>0</v>
      </c>
      <c r="N182" s="16">
        <v>0</v>
      </c>
      <c r="O182" s="16">
        <v>0</v>
      </c>
      <c r="P182" s="16">
        <v>0</v>
      </c>
      <c r="Q182" s="16">
        <v>11</v>
      </c>
      <c r="R182" s="16">
        <v>0</v>
      </c>
      <c r="S182" s="16">
        <v>0</v>
      </c>
      <c r="T182" s="16">
        <v>0</v>
      </c>
      <c r="U182" s="16">
        <v>0</v>
      </c>
      <c r="V182" s="16">
        <v>0</v>
      </c>
      <c r="W182" s="16">
        <v>0</v>
      </c>
      <c r="X182" s="16">
        <v>0</v>
      </c>
      <c r="Y182" s="16">
        <v>0</v>
      </c>
      <c r="Z182" s="16">
        <v>0</v>
      </c>
      <c r="AA182" s="16">
        <v>0</v>
      </c>
      <c r="AB182" s="16">
        <v>0</v>
      </c>
      <c r="AC182" s="16">
        <v>159</v>
      </c>
      <c r="AD182" s="31"/>
      <c r="AE182" s="31"/>
    </row>
    <row r="183" spans="1:31" s="33" customFormat="1">
      <c r="A183" s="17" t="s">
        <v>230</v>
      </c>
      <c r="B183" s="15">
        <v>58.263722000000001</v>
      </c>
      <c r="C183" s="15">
        <v>-96.747341000000006</v>
      </c>
      <c r="D183" s="14" t="s">
        <v>163</v>
      </c>
      <c r="E183" s="17"/>
      <c r="F183" s="17">
        <v>0</v>
      </c>
      <c r="G183" s="17">
        <v>0</v>
      </c>
      <c r="H183" s="17">
        <v>0</v>
      </c>
      <c r="I183" s="17">
        <v>0</v>
      </c>
      <c r="J183" s="16">
        <v>0</v>
      </c>
      <c r="K183" s="17">
        <v>0</v>
      </c>
      <c r="L183" s="17">
        <v>0</v>
      </c>
      <c r="M183" s="17">
        <v>0</v>
      </c>
      <c r="N183" s="17">
        <v>0</v>
      </c>
      <c r="O183" s="17">
        <v>0</v>
      </c>
      <c r="P183" s="17">
        <v>0</v>
      </c>
      <c r="Q183" s="17">
        <v>0</v>
      </c>
      <c r="R183" s="16">
        <v>0</v>
      </c>
      <c r="S183" s="17">
        <v>0</v>
      </c>
      <c r="T183" s="17">
        <v>0</v>
      </c>
      <c r="U183" s="17">
        <v>0</v>
      </c>
      <c r="V183" s="17">
        <v>0</v>
      </c>
      <c r="W183" s="17">
        <v>0</v>
      </c>
      <c r="X183" s="17">
        <v>0</v>
      </c>
      <c r="Y183" s="16">
        <v>0</v>
      </c>
      <c r="Z183" s="16">
        <v>0</v>
      </c>
      <c r="AA183" s="17">
        <v>0</v>
      </c>
      <c r="AB183" s="17">
        <v>0</v>
      </c>
      <c r="AC183" s="16">
        <v>0</v>
      </c>
      <c r="AD183" s="31"/>
      <c r="AE183" s="31"/>
    </row>
    <row r="184" spans="1:31" s="33" customFormat="1">
      <c r="A184" s="17" t="s">
        <v>231</v>
      </c>
      <c r="B184" s="15">
        <v>58.623023000000003</v>
      </c>
      <c r="C184" s="15">
        <v>-95.488642999999996</v>
      </c>
      <c r="D184" s="17" t="s">
        <v>35</v>
      </c>
      <c r="E184" s="17"/>
      <c r="F184" s="17">
        <v>127</v>
      </c>
      <c r="G184" s="16">
        <v>15</v>
      </c>
      <c r="H184" s="16">
        <v>0</v>
      </c>
      <c r="I184" s="16">
        <v>0</v>
      </c>
      <c r="J184" s="16">
        <v>0</v>
      </c>
      <c r="K184" s="16">
        <v>0</v>
      </c>
      <c r="L184" s="16">
        <v>0</v>
      </c>
      <c r="M184" s="16">
        <v>0</v>
      </c>
      <c r="N184" s="16">
        <v>0</v>
      </c>
      <c r="O184" s="16">
        <v>0</v>
      </c>
      <c r="P184" s="16">
        <v>0</v>
      </c>
      <c r="Q184" s="16">
        <v>3</v>
      </c>
      <c r="R184" s="16">
        <v>0</v>
      </c>
      <c r="S184" s="16">
        <v>0</v>
      </c>
      <c r="T184" s="16">
        <v>0</v>
      </c>
      <c r="U184" s="16">
        <v>0</v>
      </c>
      <c r="V184" s="16">
        <v>0</v>
      </c>
      <c r="W184" s="16">
        <v>3</v>
      </c>
      <c r="X184" s="16">
        <v>0</v>
      </c>
      <c r="Y184" s="16">
        <v>0</v>
      </c>
      <c r="Z184" s="16">
        <v>0</v>
      </c>
      <c r="AA184" s="16">
        <v>0</v>
      </c>
      <c r="AB184" s="16">
        <v>0</v>
      </c>
      <c r="AC184" s="16">
        <v>148</v>
      </c>
      <c r="AD184" s="31"/>
      <c r="AE184" s="31"/>
    </row>
    <row r="185" spans="1:31" s="33" customFormat="1">
      <c r="A185" s="17" t="s">
        <v>232</v>
      </c>
      <c r="B185" s="15">
        <v>58.314563</v>
      </c>
      <c r="C185" s="15">
        <v>-97.104856999999996</v>
      </c>
      <c r="D185" s="17" t="s">
        <v>35</v>
      </c>
      <c r="E185" s="17"/>
      <c r="F185" s="17">
        <v>42</v>
      </c>
      <c r="G185" s="16">
        <v>18</v>
      </c>
      <c r="H185" s="16">
        <v>0</v>
      </c>
      <c r="I185" s="16">
        <v>0</v>
      </c>
      <c r="J185" s="16">
        <v>0</v>
      </c>
      <c r="K185" s="16">
        <v>2</v>
      </c>
      <c r="L185" s="16">
        <v>0</v>
      </c>
      <c r="M185" s="16">
        <v>0</v>
      </c>
      <c r="N185" s="16">
        <v>0</v>
      </c>
      <c r="O185" s="16">
        <v>0</v>
      </c>
      <c r="P185" s="16">
        <v>0</v>
      </c>
      <c r="Q185" s="16">
        <v>0</v>
      </c>
      <c r="R185" s="16">
        <v>0</v>
      </c>
      <c r="S185" s="16">
        <v>0</v>
      </c>
      <c r="T185" s="16">
        <v>0</v>
      </c>
      <c r="U185" s="16">
        <v>0</v>
      </c>
      <c r="V185" s="16">
        <v>0</v>
      </c>
      <c r="W185" s="16">
        <v>2</v>
      </c>
      <c r="X185" s="16">
        <v>0</v>
      </c>
      <c r="Y185" s="16">
        <v>0</v>
      </c>
      <c r="Z185" s="16">
        <v>0</v>
      </c>
      <c r="AA185" s="16">
        <v>0</v>
      </c>
      <c r="AB185" s="16">
        <v>0</v>
      </c>
      <c r="AC185" s="16">
        <v>64</v>
      </c>
      <c r="AD185" s="31"/>
      <c r="AE185" s="31"/>
    </row>
    <row r="186" spans="1:31" s="33" customFormat="1">
      <c r="A186" s="14" t="s">
        <v>233</v>
      </c>
      <c r="B186" s="15">
        <v>58.362665999999997</v>
      </c>
      <c r="C186" s="15">
        <v>-97.007373000000001</v>
      </c>
      <c r="D186" s="14" t="s">
        <v>74</v>
      </c>
      <c r="E186" s="14"/>
      <c r="F186" s="14">
        <v>29</v>
      </c>
      <c r="G186" s="16">
        <v>0</v>
      </c>
      <c r="H186" s="16">
        <v>0</v>
      </c>
      <c r="I186" s="16">
        <v>0</v>
      </c>
      <c r="J186" s="16">
        <v>0</v>
      </c>
      <c r="K186" s="16">
        <v>0</v>
      </c>
      <c r="L186" s="16">
        <v>0</v>
      </c>
      <c r="M186" s="16">
        <v>0</v>
      </c>
      <c r="N186" s="16">
        <v>0</v>
      </c>
      <c r="O186" s="16">
        <v>0</v>
      </c>
      <c r="P186" s="16">
        <v>0</v>
      </c>
      <c r="Q186" s="16">
        <v>2</v>
      </c>
      <c r="R186" s="16">
        <v>0</v>
      </c>
      <c r="S186" s="16">
        <v>6</v>
      </c>
      <c r="T186" s="16">
        <v>0</v>
      </c>
      <c r="U186" s="16">
        <v>0</v>
      </c>
      <c r="V186" s="16">
        <v>0</v>
      </c>
      <c r="W186" s="16">
        <v>0</v>
      </c>
      <c r="X186" s="16">
        <v>0</v>
      </c>
      <c r="Y186" s="16">
        <v>0</v>
      </c>
      <c r="Z186" s="16">
        <v>0</v>
      </c>
      <c r="AA186" s="16">
        <v>0</v>
      </c>
      <c r="AB186" s="16">
        <v>0</v>
      </c>
      <c r="AC186" s="16">
        <v>37</v>
      </c>
      <c r="AD186" s="31"/>
      <c r="AE186" s="31"/>
    </row>
    <row r="187" spans="1:31" s="33" customFormat="1">
      <c r="A187" s="14" t="s">
        <v>234</v>
      </c>
      <c r="B187" s="15">
        <v>58.393830999999999</v>
      </c>
      <c r="C187" s="15">
        <v>-96.913563999999994</v>
      </c>
      <c r="D187" s="14" t="s">
        <v>35</v>
      </c>
      <c r="E187" s="14"/>
      <c r="F187" s="14">
        <v>38</v>
      </c>
      <c r="G187" s="16">
        <v>0</v>
      </c>
      <c r="H187" s="16">
        <v>0</v>
      </c>
      <c r="I187" s="16">
        <v>0</v>
      </c>
      <c r="J187" s="16">
        <v>0</v>
      </c>
      <c r="K187" s="16">
        <v>0</v>
      </c>
      <c r="L187" s="16">
        <v>0</v>
      </c>
      <c r="M187" s="16">
        <v>0</v>
      </c>
      <c r="N187" s="16">
        <v>0</v>
      </c>
      <c r="O187" s="16">
        <v>0</v>
      </c>
      <c r="P187" s="16">
        <v>0</v>
      </c>
      <c r="Q187" s="16">
        <v>3</v>
      </c>
      <c r="R187" s="16">
        <v>0</v>
      </c>
      <c r="S187" s="16">
        <v>0</v>
      </c>
      <c r="T187" s="16">
        <v>0</v>
      </c>
      <c r="U187" s="16">
        <v>0</v>
      </c>
      <c r="V187" s="16">
        <v>0</v>
      </c>
      <c r="W187" s="16">
        <v>0</v>
      </c>
      <c r="X187" s="16">
        <v>0</v>
      </c>
      <c r="Y187" s="16">
        <v>0</v>
      </c>
      <c r="Z187" s="16">
        <v>0</v>
      </c>
      <c r="AA187" s="16">
        <v>0</v>
      </c>
      <c r="AB187" s="16">
        <v>0</v>
      </c>
      <c r="AC187" s="16">
        <v>41</v>
      </c>
      <c r="AD187" s="31"/>
      <c r="AE187" s="31"/>
    </row>
    <row r="188" spans="1:31" s="33" customFormat="1">
      <c r="A188" s="14" t="s">
        <v>235</v>
      </c>
      <c r="B188" s="15">
        <v>58.315437000000003</v>
      </c>
      <c r="C188" s="15">
        <v>-97.021816000000001</v>
      </c>
      <c r="D188" s="14" t="s">
        <v>35</v>
      </c>
      <c r="E188" s="14"/>
      <c r="F188" s="14">
        <v>0</v>
      </c>
      <c r="G188" s="14">
        <v>0</v>
      </c>
      <c r="H188" s="14">
        <v>0</v>
      </c>
      <c r="I188" s="14">
        <v>0</v>
      </c>
      <c r="J188" s="16">
        <v>0</v>
      </c>
      <c r="K188" s="14">
        <v>0</v>
      </c>
      <c r="L188" s="14">
        <v>0</v>
      </c>
      <c r="M188" s="14">
        <v>0</v>
      </c>
      <c r="N188" s="14">
        <v>0</v>
      </c>
      <c r="O188" s="14">
        <v>0</v>
      </c>
      <c r="P188" s="14">
        <v>0</v>
      </c>
      <c r="Q188" s="14">
        <v>0</v>
      </c>
      <c r="R188" s="16">
        <v>0</v>
      </c>
      <c r="S188" s="14">
        <v>0</v>
      </c>
      <c r="T188" s="14">
        <v>0</v>
      </c>
      <c r="U188" s="14">
        <v>0</v>
      </c>
      <c r="V188" s="14">
        <v>0</v>
      </c>
      <c r="W188" s="14">
        <v>0</v>
      </c>
      <c r="X188" s="14">
        <v>0</v>
      </c>
      <c r="Y188" s="16">
        <v>0</v>
      </c>
      <c r="Z188" s="16">
        <v>0</v>
      </c>
      <c r="AA188" s="14">
        <v>0</v>
      </c>
      <c r="AB188" s="14">
        <v>0</v>
      </c>
      <c r="AC188" s="16">
        <v>0</v>
      </c>
      <c r="AD188" s="31"/>
      <c r="AE188" s="31"/>
    </row>
    <row r="189" spans="1:31" s="33" customFormat="1">
      <c r="A189" s="14" t="s">
        <v>236</v>
      </c>
      <c r="B189" s="15">
        <v>58.282376999999997</v>
      </c>
      <c r="C189" s="15">
        <v>-97.078292000000005</v>
      </c>
      <c r="D189" s="14" t="s">
        <v>35</v>
      </c>
      <c r="E189" s="14"/>
      <c r="F189" s="14">
        <v>0</v>
      </c>
      <c r="G189" s="14">
        <v>0</v>
      </c>
      <c r="H189" s="14">
        <v>0</v>
      </c>
      <c r="I189" s="14">
        <v>0</v>
      </c>
      <c r="J189" s="16">
        <v>0</v>
      </c>
      <c r="K189" s="14">
        <v>0</v>
      </c>
      <c r="L189" s="14">
        <v>0</v>
      </c>
      <c r="M189" s="14">
        <v>0</v>
      </c>
      <c r="N189" s="14">
        <v>0</v>
      </c>
      <c r="O189" s="14">
        <v>0</v>
      </c>
      <c r="P189" s="14">
        <v>0</v>
      </c>
      <c r="Q189" s="14">
        <v>0</v>
      </c>
      <c r="R189" s="16">
        <v>0</v>
      </c>
      <c r="S189" s="14">
        <v>0</v>
      </c>
      <c r="T189" s="14">
        <v>0</v>
      </c>
      <c r="U189" s="14">
        <v>0</v>
      </c>
      <c r="V189" s="14">
        <v>0</v>
      </c>
      <c r="W189" s="14">
        <v>0</v>
      </c>
      <c r="X189" s="14">
        <v>0</v>
      </c>
      <c r="Y189" s="16">
        <v>0</v>
      </c>
      <c r="Z189" s="16">
        <v>0</v>
      </c>
      <c r="AA189" s="14">
        <v>0</v>
      </c>
      <c r="AB189" s="14">
        <v>0</v>
      </c>
      <c r="AC189" s="16">
        <v>0</v>
      </c>
      <c r="AD189" s="31"/>
      <c r="AE189" s="31"/>
    </row>
    <row r="190" spans="1:31" s="33" customFormat="1">
      <c r="A190" s="14" t="s">
        <v>237</v>
      </c>
      <c r="B190" s="15">
        <v>58.238601000000003</v>
      </c>
      <c r="C190" s="15">
        <v>-97.153550999999993</v>
      </c>
      <c r="D190" s="14" t="s">
        <v>35</v>
      </c>
      <c r="E190" s="14"/>
      <c r="F190" s="14">
        <v>43</v>
      </c>
      <c r="G190" s="16">
        <v>15</v>
      </c>
      <c r="H190" s="16">
        <v>0</v>
      </c>
      <c r="I190" s="16">
        <v>0</v>
      </c>
      <c r="J190" s="16">
        <v>0</v>
      </c>
      <c r="K190" s="16">
        <v>0</v>
      </c>
      <c r="L190" s="16">
        <v>0</v>
      </c>
      <c r="M190" s="16">
        <v>1</v>
      </c>
      <c r="N190" s="16">
        <v>0</v>
      </c>
      <c r="O190" s="16">
        <v>0</v>
      </c>
      <c r="P190" s="16">
        <v>0</v>
      </c>
      <c r="Q190" s="16">
        <v>4</v>
      </c>
      <c r="R190" s="16">
        <v>0</v>
      </c>
      <c r="S190" s="16">
        <v>1</v>
      </c>
      <c r="T190" s="16">
        <v>0</v>
      </c>
      <c r="U190" s="16">
        <v>0</v>
      </c>
      <c r="V190" s="16">
        <v>0</v>
      </c>
      <c r="W190" s="16">
        <v>2</v>
      </c>
      <c r="X190" s="16">
        <v>0</v>
      </c>
      <c r="Y190" s="16">
        <v>0</v>
      </c>
      <c r="Z190" s="16">
        <v>0</v>
      </c>
      <c r="AA190" s="16">
        <v>0</v>
      </c>
      <c r="AB190" s="16">
        <v>0</v>
      </c>
      <c r="AC190" s="16">
        <v>66</v>
      </c>
      <c r="AD190" s="31"/>
      <c r="AE190" s="31"/>
    </row>
    <row r="191" spans="1:31" s="33" customFormat="1">
      <c r="A191" s="14" t="s">
        <v>238</v>
      </c>
      <c r="B191" s="15">
        <v>58.366619999999998</v>
      </c>
      <c r="C191" s="15">
        <v>-95.102751999999995</v>
      </c>
      <c r="D191" s="14" t="s">
        <v>35</v>
      </c>
      <c r="E191" s="14"/>
      <c r="F191" s="14">
        <v>163</v>
      </c>
      <c r="G191" s="16">
        <v>38</v>
      </c>
      <c r="H191" s="16">
        <v>0</v>
      </c>
      <c r="I191" s="16">
        <v>0</v>
      </c>
      <c r="J191" s="16">
        <v>0</v>
      </c>
      <c r="K191" s="16">
        <v>0</v>
      </c>
      <c r="L191" s="16">
        <v>0</v>
      </c>
      <c r="M191" s="16">
        <v>0</v>
      </c>
      <c r="N191" s="16">
        <v>0</v>
      </c>
      <c r="O191" s="16">
        <v>0</v>
      </c>
      <c r="P191" s="16">
        <v>3</v>
      </c>
      <c r="Q191" s="16">
        <v>5</v>
      </c>
      <c r="R191" s="16">
        <v>0</v>
      </c>
      <c r="S191" s="16">
        <v>6</v>
      </c>
      <c r="T191" s="16">
        <v>0</v>
      </c>
      <c r="U191" s="16">
        <v>0</v>
      </c>
      <c r="V191" s="16">
        <v>0</v>
      </c>
      <c r="W191" s="16">
        <v>2</v>
      </c>
      <c r="X191" s="16">
        <v>0</v>
      </c>
      <c r="Y191" s="16">
        <v>0</v>
      </c>
      <c r="Z191" s="16">
        <v>0</v>
      </c>
      <c r="AA191" s="16">
        <v>0</v>
      </c>
      <c r="AB191" s="16">
        <v>0</v>
      </c>
      <c r="AC191" s="16">
        <v>217</v>
      </c>
      <c r="AD191" s="31"/>
      <c r="AE191" s="31"/>
    </row>
    <row r="192" spans="1:31" s="33" customFormat="1">
      <c r="A192" s="14" t="s">
        <v>239</v>
      </c>
      <c r="B192" s="15">
        <v>58.286687000000001</v>
      </c>
      <c r="C192" s="15">
        <v>-96.839437000000004</v>
      </c>
      <c r="D192" s="14" t="s">
        <v>35</v>
      </c>
      <c r="E192" s="14"/>
      <c r="F192" s="14">
        <v>45</v>
      </c>
      <c r="G192" s="16">
        <v>16</v>
      </c>
      <c r="H192" s="16">
        <v>0</v>
      </c>
      <c r="I192" s="16">
        <v>0</v>
      </c>
      <c r="J192" s="16">
        <v>0</v>
      </c>
      <c r="K192" s="16">
        <v>0</v>
      </c>
      <c r="L192" s="16">
        <v>0</v>
      </c>
      <c r="M192" s="16">
        <v>0</v>
      </c>
      <c r="N192" s="16">
        <v>0</v>
      </c>
      <c r="O192" s="16">
        <v>0</v>
      </c>
      <c r="P192" s="16">
        <v>0</v>
      </c>
      <c r="Q192" s="16">
        <v>17</v>
      </c>
      <c r="R192" s="16">
        <v>0</v>
      </c>
      <c r="S192" s="16">
        <v>4</v>
      </c>
      <c r="T192" s="16">
        <v>0</v>
      </c>
      <c r="U192" s="16">
        <v>0</v>
      </c>
      <c r="V192" s="16">
        <v>0</v>
      </c>
      <c r="W192" s="16">
        <v>0</v>
      </c>
      <c r="X192" s="16">
        <v>0</v>
      </c>
      <c r="Y192" s="16">
        <v>0</v>
      </c>
      <c r="Z192" s="16">
        <v>0</v>
      </c>
      <c r="AA192" s="16">
        <v>0</v>
      </c>
      <c r="AB192" s="16">
        <v>0</v>
      </c>
      <c r="AC192" s="16">
        <v>82</v>
      </c>
      <c r="AD192" s="31"/>
      <c r="AE192" s="31"/>
    </row>
    <row r="193" spans="1:31">
      <c r="A193" s="21" t="s">
        <v>240</v>
      </c>
      <c r="B193" s="22">
        <v>58.158263910000002</v>
      </c>
      <c r="C193" s="22">
        <v>-94.529567409999999</v>
      </c>
      <c r="D193" s="23" t="s">
        <v>241</v>
      </c>
      <c r="E193" s="24">
        <v>3.3</v>
      </c>
      <c r="F193" s="16">
        <v>63</v>
      </c>
      <c r="G193" s="16">
        <v>129</v>
      </c>
      <c r="H193" s="16">
        <v>0</v>
      </c>
      <c r="I193" s="16">
        <v>0</v>
      </c>
      <c r="J193" s="16">
        <v>0</v>
      </c>
      <c r="K193" s="16">
        <v>1</v>
      </c>
      <c r="L193" s="16">
        <v>0</v>
      </c>
      <c r="M193" s="16">
        <v>0</v>
      </c>
      <c r="N193" s="16">
        <v>0</v>
      </c>
      <c r="O193" s="16">
        <v>0</v>
      </c>
      <c r="P193" s="16">
        <v>0</v>
      </c>
      <c r="Q193" s="16">
        <v>23</v>
      </c>
      <c r="R193" s="16">
        <v>0</v>
      </c>
      <c r="S193" s="16">
        <v>4</v>
      </c>
      <c r="T193" s="16">
        <v>0</v>
      </c>
      <c r="U193" s="16">
        <v>0</v>
      </c>
      <c r="V193" s="16">
        <v>0</v>
      </c>
      <c r="W193" s="16">
        <v>1</v>
      </c>
      <c r="X193" s="16">
        <v>0</v>
      </c>
      <c r="Y193" s="16">
        <v>0</v>
      </c>
      <c r="Z193" s="16">
        <v>0</v>
      </c>
      <c r="AA193" s="16">
        <v>0</v>
      </c>
      <c r="AB193" s="16">
        <v>0</v>
      </c>
      <c r="AC193" s="16">
        <v>221</v>
      </c>
    </row>
    <row r="194" spans="1:31">
      <c r="A194" s="21" t="s">
        <v>242</v>
      </c>
      <c r="B194" s="22">
        <v>58.158263910000002</v>
      </c>
      <c r="C194" s="22">
        <v>-94.529567409999999</v>
      </c>
      <c r="D194" s="25" t="s">
        <v>243</v>
      </c>
      <c r="E194" s="24">
        <v>9.6</v>
      </c>
      <c r="F194" s="16">
        <v>126</v>
      </c>
      <c r="G194" s="16">
        <v>244</v>
      </c>
      <c r="H194" s="16">
        <v>0</v>
      </c>
      <c r="I194" s="16">
        <v>0</v>
      </c>
      <c r="J194" s="16">
        <v>0</v>
      </c>
      <c r="K194" s="16">
        <v>2</v>
      </c>
      <c r="L194" s="16">
        <v>0</v>
      </c>
      <c r="M194" s="16">
        <v>0</v>
      </c>
      <c r="N194" s="16">
        <v>0</v>
      </c>
      <c r="O194" s="16">
        <v>0</v>
      </c>
      <c r="P194" s="16">
        <v>0</v>
      </c>
      <c r="Q194" s="16">
        <v>9</v>
      </c>
      <c r="R194" s="16">
        <v>0</v>
      </c>
      <c r="S194" s="16">
        <v>0</v>
      </c>
      <c r="T194" s="16">
        <v>0</v>
      </c>
      <c r="U194" s="16">
        <v>0</v>
      </c>
      <c r="V194" s="16">
        <v>0</v>
      </c>
      <c r="W194" s="16">
        <v>3</v>
      </c>
      <c r="X194" s="16">
        <v>1</v>
      </c>
      <c r="Y194" s="16">
        <v>0</v>
      </c>
      <c r="Z194" s="16">
        <v>0</v>
      </c>
      <c r="AA194" s="16">
        <v>1</v>
      </c>
      <c r="AB194" s="16">
        <v>0</v>
      </c>
      <c r="AC194" s="16">
        <v>386</v>
      </c>
    </row>
    <row r="195" spans="1:31">
      <c r="A195" s="21" t="s">
        <v>244</v>
      </c>
      <c r="B195" s="22">
        <v>58.001908960000002</v>
      </c>
      <c r="C195" s="22">
        <v>-94.929617329999999</v>
      </c>
      <c r="D195" s="23" t="s">
        <v>241</v>
      </c>
      <c r="E195" s="24">
        <v>4</v>
      </c>
      <c r="F195" s="16">
        <v>140</v>
      </c>
      <c r="G195" s="16">
        <v>150</v>
      </c>
      <c r="H195" s="16">
        <v>3</v>
      </c>
      <c r="I195" s="16">
        <v>0</v>
      </c>
      <c r="J195" s="16">
        <v>2</v>
      </c>
      <c r="K195" s="16">
        <v>6</v>
      </c>
      <c r="L195" s="16">
        <v>0</v>
      </c>
      <c r="M195" s="16">
        <v>0</v>
      </c>
      <c r="N195" s="16">
        <v>0</v>
      </c>
      <c r="O195" s="16">
        <v>0</v>
      </c>
      <c r="P195" s="16">
        <v>4</v>
      </c>
      <c r="Q195" s="16">
        <v>14</v>
      </c>
      <c r="R195" s="16">
        <v>0</v>
      </c>
      <c r="S195" s="16">
        <v>0</v>
      </c>
      <c r="T195" s="16">
        <v>1</v>
      </c>
      <c r="U195" s="16">
        <v>0</v>
      </c>
      <c r="V195" s="16">
        <v>0</v>
      </c>
      <c r="W195" s="16">
        <v>0</v>
      </c>
      <c r="X195" s="16">
        <v>0</v>
      </c>
      <c r="Y195" s="16">
        <v>0</v>
      </c>
      <c r="Z195" s="16">
        <v>0</v>
      </c>
      <c r="AA195" s="16">
        <v>1</v>
      </c>
      <c r="AB195" s="16">
        <v>0</v>
      </c>
      <c r="AC195" s="16">
        <v>321</v>
      </c>
    </row>
    <row r="196" spans="1:31">
      <c r="A196" s="21" t="s">
        <v>245</v>
      </c>
      <c r="B196" s="22">
        <v>58.001908960000002</v>
      </c>
      <c r="C196" s="22">
        <v>-94.929617329999999</v>
      </c>
      <c r="D196" s="23" t="s">
        <v>243</v>
      </c>
      <c r="E196" s="24">
        <v>7</v>
      </c>
      <c r="F196" s="16">
        <v>112</v>
      </c>
      <c r="G196" s="16">
        <v>208</v>
      </c>
      <c r="H196" s="16">
        <v>0</v>
      </c>
      <c r="I196" s="16">
        <v>0</v>
      </c>
      <c r="J196" s="16">
        <v>1</v>
      </c>
      <c r="K196" s="16">
        <v>10</v>
      </c>
      <c r="L196" s="16">
        <v>0</v>
      </c>
      <c r="M196" s="16">
        <v>0</v>
      </c>
      <c r="N196" s="16">
        <v>0</v>
      </c>
      <c r="O196" s="16">
        <v>0</v>
      </c>
      <c r="P196" s="16">
        <v>0</v>
      </c>
      <c r="Q196" s="16">
        <v>9</v>
      </c>
      <c r="R196" s="16">
        <v>0</v>
      </c>
      <c r="S196" s="16">
        <v>0</v>
      </c>
      <c r="T196" s="16">
        <v>3</v>
      </c>
      <c r="U196" s="16">
        <v>1</v>
      </c>
      <c r="V196" s="16">
        <v>0</v>
      </c>
      <c r="W196" s="16">
        <v>0</v>
      </c>
      <c r="X196" s="16">
        <v>0</v>
      </c>
      <c r="Y196" s="16">
        <v>0</v>
      </c>
      <c r="Z196" s="16">
        <v>0</v>
      </c>
      <c r="AA196" s="16">
        <v>0</v>
      </c>
      <c r="AB196" s="16">
        <v>0</v>
      </c>
      <c r="AC196" s="16">
        <v>344</v>
      </c>
    </row>
    <row r="197" spans="1:31">
      <c r="A197" s="21" t="s">
        <v>246</v>
      </c>
      <c r="B197" s="22">
        <v>58.001908960000002</v>
      </c>
      <c r="C197" s="22">
        <v>-94.929617329999999</v>
      </c>
      <c r="D197" s="23" t="s">
        <v>247</v>
      </c>
      <c r="E197" s="24">
        <v>10</v>
      </c>
      <c r="F197" s="16">
        <v>99</v>
      </c>
      <c r="G197" s="16">
        <v>153</v>
      </c>
      <c r="H197" s="16">
        <v>0</v>
      </c>
      <c r="I197" s="16">
        <v>0</v>
      </c>
      <c r="J197" s="16">
        <v>5</v>
      </c>
      <c r="K197" s="16">
        <v>2</v>
      </c>
      <c r="L197" s="16">
        <v>0</v>
      </c>
      <c r="M197" s="16">
        <v>0</v>
      </c>
      <c r="N197" s="16">
        <v>0</v>
      </c>
      <c r="O197" s="16">
        <v>0</v>
      </c>
      <c r="P197" s="16">
        <v>0</v>
      </c>
      <c r="Q197" s="16">
        <v>7</v>
      </c>
      <c r="R197" s="16">
        <v>0</v>
      </c>
      <c r="S197" s="16">
        <v>14</v>
      </c>
      <c r="T197" s="16">
        <v>12</v>
      </c>
      <c r="U197" s="16">
        <v>0</v>
      </c>
      <c r="V197" s="16">
        <v>0</v>
      </c>
      <c r="W197" s="16">
        <v>1</v>
      </c>
      <c r="X197" s="16">
        <v>0</v>
      </c>
      <c r="Y197" s="16">
        <v>0</v>
      </c>
      <c r="Z197" s="16">
        <v>14</v>
      </c>
      <c r="AA197" s="16">
        <v>0</v>
      </c>
      <c r="AB197" s="16">
        <v>0</v>
      </c>
      <c r="AC197" s="16">
        <v>307</v>
      </c>
    </row>
    <row r="198" spans="1:31">
      <c r="A198" s="21" t="s">
        <v>248</v>
      </c>
      <c r="B198" s="22">
        <v>58.001908960000002</v>
      </c>
      <c r="C198" s="22">
        <v>-94.929617329999999</v>
      </c>
      <c r="D198" s="23" t="s">
        <v>249</v>
      </c>
      <c r="E198" s="24">
        <v>14</v>
      </c>
      <c r="F198" s="16">
        <v>89</v>
      </c>
      <c r="G198" s="16">
        <v>271</v>
      </c>
      <c r="H198" s="16">
        <v>0</v>
      </c>
      <c r="I198" s="16">
        <v>0</v>
      </c>
      <c r="J198" s="16">
        <v>4</v>
      </c>
      <c r="K198" s="16">
        <v>0</v>
      </c>
      <c r="L198" s="16">
        <v>0</v>
      </c>
      <c r="M198" s="16">
        <v>1</v>
      </c>
      <c r="N198" s="16">
        <v>0</v>
      </c>
      <c r="O198" s="16">
        <v>0</v>
      </c>
      <c r="P198" s="16">
        <v>0</v>
      </c>
      <c r="Q198" s="16">
        <v>5</v>
      </c>
      <c r="R198" s="16">
        <v>6</v>
      </c>
      <c r="S198" s="16">
        <v>33</v>
      </c>
      <c r="T198" s="16">
        <v>6</v>
      </c>
      <c r="U198" s="16">
        <v>0</v>
      </c>
      <c r="V198" s="16">
        <v>0</v>
      </c>
      <c r="W198" s="16">
        <v>1</v>
      </c>
      <c r="X198" s="16">
        <v>0</v>
      </c>
      <c r="Y198" s="16">
        <v>0</v>
      </c>
      <c r="Z198" s="16">
        <v>34</v>
      </c>
      <c r="AA198" s="16">
        <v>1</v>
      </c>
      <c r="AB198" s="16">
        <v>0</v>
      </c>
      <c r="AC198" s="16">
        <v>451</v>
      </c>
    </row>
    <row r="199" spans="1:31">
      <c r="A199" s="21" t="s">
        <v>250</v>
      </c>
      <c r="B199" s="22">
        <v>58.206682229999998</v>
      </c>
      <c r="C199" s="22">
        <v>-94.386497449999993</v>
      </c>
      <c r="D199" s="23" t="s">
        <v>247</v>
      </c>
      <c r="E199" s="26">
        <v>15.5</v>
      </c>
      <c r="F199" s="16">
        <v>87</v>
      </c>
      <c r="G199" s="16">
        <v>271</v>
      </c>
      <c r="H199" s="16">
        <v>0</v>
      </c>
      <c r="I199" s="16">
        <v>0</v>
      </c>
      <c r="J199" s="16">
        <v>4</v>
      </c>
      <c r="K199" s="16">
        <v>0</v>
      </c>
      <c r="L199" s="16">
        <v>0</v>
      </c>
      <c r="M199" s="16">
        <v>0</v>
      </c>
      <c r="N199" s="16">
        <v>0</v>
      </c>
      <c r="O199" s="16">
        <v>0</v>
      </c>
      <c r="P199" s="16">
        <v>0</v>
      </c>
      <c r="Q199" s="16">
        <v>2</v>
      </c>
      <c r="R199" s="16">
        <v>1</v>
      </c>
      <c r="S199" s="16">
        <v>0</v>
      </c>
      <c r="T199" s="16">
        <v>0</v>
      </c>
      <c r="U199" s="16">
        <v>0</v>
      </c>
      <c r="V199" s="16">
        <v>0</v>
      </c>
      <c r="W199" s="16">
        <v>0</v>
      </c>
      <c r="X199" s="16">
        <v>0</v>
      </c>
      <c r="Y199" s="16">
        <v>0</v>
      </c>
      <c r="Z199" s="16">
        <v>0</v>
      </c>
      <c r="AA199" s="16">
        <v>0</v>
      </c>
      <c r="AB199" s="16">
        <v>0</v>
      </c>
      <c r="AC199" s="16">
        <v>365</v>
      </c>
      <c r="AD199" s="8"/>
      <c r="AE199" s="8"/>
    </row>
    <row r="200" spans="1:31">
      <c r="A200" s="21" t="s">
        <v>251</v>
      </c>
      <c r="B200" s="22">
        <v>58.206682229999998</v>
      </c>
      <c r="C200" s="22">
        <v>-94.386497449999993</v>
      </c>
      <c r="D200" s="23" t="s">
        <v>243</v>
      </c>
      <c r="E200" s="26">
        <v>11.5</v>
      </c>
      <c r="F200" s="16">
        <v>219</v>
      </c>
      <c r="G200" s="16">
        <v>186</v>
      </c>
      <c r="H200" s="16">
        <v>2</v>
      </c>
      <c r="I200" s="16">
        <v>0</v>
      </c>
      <c r="J200" s="16">
        <v>0</v>
      </c>
      <c r="K200" s="16">
        <v>7</v>
      </c>
      <c r="L200" s="16">
        <v>0</v>
      </c>
      <c r="M200" s="16">
        <v>0</v>
      </c>
      <c r="N200" s="16">
        <v>0</v>
      </c>
      <c r="O200" s="16">
        <v>0</v>
      </c>
      <c r="P200" s="16">
        <v>2</v>
      </c>
      <c r="Q200" s="16">
        <v>44</v>
      </c>
      <c r="R200" s="16">
        <v>0</v>
      </c>
      <c r="S200" s="16">
        <v>0</v>
      </c>
      <c r="T200" s="16">
        <v>0</v>
      </c>
      <c r="U200" s="16">
        <v>0</v>
      </c>
      <c r="V200" s="16">
        <v>0</v>
      </c>
      <c r="W200" s="16">
        <v>2</v>
      </c>
      <c r="X200" s="16">
        <v>1</v>
      </c>
      <c r="Y200" s="16">
        <v>0</v>
      </c>
      <c r="Z200" s="16">
        <v>0</v>
      </c>
      <c r="AA200" s="16">
        <v>0</v>
      </c>
      <c r="AB200" s="16">
        <v>0</v>
      </c>
      <c r="AC200" s="16">
        <v>463</v>
      </c>
      <c r="AD200" s="8"/>
      <c r="AE200" s="8"/>
    </row>
    <row r="201" spans="1:31">
      <c r="A201" s="21" t="s">
        <v>252</v>
      </c>
      <c r="B201" s="22">
        <v>58.206682229999998</v>
      </c>
      <c r="C201" s="22">
        <v>-94.386497449999993</v>
      </c>
      <c r="D201" s="23" t="s">
        <v>241</v>
      </c>
      <c r="E201" s="26">
        <v>5.5</v>
      </c>
      <c r="F201" s="16">
        <v>115</v>
      </c>
      <c r="G201" s="16">
        <v>193</v>
      </c>
      <c r="H201" s="16">
        <v>0</v>
      </c>
      <c r="I201" s="16">
        <v>0</v>
      </c>
      <c r="J201" s="16">
        <v>0</v>
      </c>
      <c r="K201" s="16">
        <v>3</v>
      </c>
      <c r="L201" s="16">
        <v>0</v>
      </c>
      <c r="M201" s="16">
        <v>1</v>
      </c>
      <c r="N201" s="16">
        <v>0</v>
      </c>
      <c r="O201" s="16">
        <v>0</v>
      </c>
      <c r="P201" s="16">
        <v>1</v>
      </c>
      <c r="Q201" s="16">
        <v>21</v>
      </c>
      <c r="R201" s="16">
        <v>0</v>
      </c>
      <c r="S201" s="16">
        <v>0</v>
      </c>
      <c r="T201" s="16">
        <v>0</v>
      </c>
      <c r="U201" s="16">
        <v>0</v>
      </c>
      <c r="V201" s="16">
        <v>0</v>
      </c>
      <c r="W201" s="16">
        <v>2</v>
      </c>
      <c r="X201" s="16">
        <v>0</v>
      </c>
      <c r="Y201" s="16">
        <v>0</v>
      </c>
      <c r="Z201" s="16">
        <v>0</v>
      </c>
      <c r="AA201" s="16">
        <v>0</v>
      </c>
      <c r="AB201" s="16">
        <v>0</v>
      </c>
      <c r="AC201" s="16">
        <v>336</v>
      </c>
      <c r="AD201" s="8"/>
      <c r="AE201" s="8"/>
    </row>
    <row r="202" spans="1:31">
      <c r="A202" s="21" t="s">
        <v>253</v>
      </c>
      <c r="B202" s="22">
        <v>57.921760650000003</v>
      </c>
      <c r="C202" s="22">
        <v>-95.100418959999999</v>
      </c>
      <c r="D202" s="23" t="s">
        <v>241</v>
      </c>
      <c r="E202" s="26">
        <v>10</v>
      </c>
      <c r="F202" s="16">
        <v>157</v>
      </c>
      <c r="G202" s="16">
        <v>145</v>
      </c>
      <c r="H202" s="16">
        <v>1</v>
      </c>
      <c r="I202" s="16">
        <v>0</v>
      </c>
      <c r="J202" s="16">
        <v>0</v>
      </c>
      <c r="K202" s="16">
        <v>0</v>
      </c>
      <c r="L202" s="16">
        <v>0</v>
      </c>
      <c r="M202" s="16">
        <v>0</v>
      </c>
      <c r="N202" s="16">
        <v>0</v>
      </c>
      <c r="O202" s="16">
        <v>0</v>
      </c>
      <c r="P202" s="16">
        <v>1</v>
      </c>
      <c r="Q202" s="16">
        <v>34</v>
      </c>
      <c r="R202" s="16">
        <v>0</v>
      </c>
      <c r="S202" s="16">
        <v>3</v>
      </c>
      <c r="T202" s="16">
        <v>0</v>
      </c>
      <c r="U202" s="16">
        <v>0</v>
      </c>
      <c r="V202" s="16">
        <v>0</v>
      </c>
      <c r="W202" s="16">
        <v>5</v>
      </c>
      <c r="X202" s="16">
        <v>0</v>
      </c>
      <c r="Y202" s="16">
        <v>0</v>
      </c>
      <c r="Z202" s="16">
        <v>0</v>
      </c>
      <c r="AA202" s="16">
        <v>0</v>
      </c>
      <c r="AB202" s="16">
        <v>0</v>
      </c>
      <c r="AC202" s="16">
        <v>346</v>
      </c>
    </row>
    <row r="203" spans="1:31">
      <c r="A203" s="21" t="s">
        <v>254</v>
      </c>
      <c r="B203" s="22">
        <v>57.921760650000003</v>
      </c>
      <c r="C203" s="22">
        <v>-95.100418959999999</v>
      </c>
      <c r="D203" s="23" t="s">
        <v>243</v>
      </c>
      <c r="E203" s="26">
        <v>13.5</v>
      </c>
      <c r="F203" s="16">
        <v>116</v>
      </c>
      <c r="G203" s="16">
        <v>153</v>
      </c>
      <c r="H203" s="16">
        <v>0</v>
      </c>
      <c r="I203" s="16">
        <v>0</v>
      </c>
      <c r="J203" s="16">
        <v>0</v>
      </c>
      <c r="K203" s="16">
        <v>9</v>
      </c>
      <c r="L203" s="16">
        <v>0</v>
      </c>
      <c r="M203" s="16">
        <v>0</v>
      </c>
      <c r="N203" s="16">
        <v>0</v>
      </c>
      <c r="O203" s="16">
        <v>0</v>
      </c>
      <c r="P203" s="16">
        <v>0</v>
      </c>
      <c r="Q203" s="16">
        <v>9</v>
      </c>
      <c r="R203" s="16">
        <v>0</v>
      </c>
      <c r="S203" s="16">
        <v>3</v>
      </c>
      <c r="T203" s="16">
        <v>0</v>
      </c>
      <c r="U203" s="16">
        <v>0</v>
      </c>
      <c r="V203" s="16">
        <v>0</v>
      </c>
      <c r="W203" s="16">
        <v>4</v>
      </c>
      <c r="X203" s="16">
        <v>0</v>
      </c>
      <c r="Y203" s="16">
        <v>0</v>
      </c>
      <c r="Z203" s="16">
        <v>0</v>
      </c>
      <c r="AA203" s="16">
        <v>0</v>
      </c>
      <c r="AB203" s="16">
        <v>0</v>
      </c>
      <c r="AC203" s="16">
        <v>294</v>
      </c>
    </row>
    <row r="204" spans="1:31">
      <c r="A204" s="21" t="s">
        <v>255</v>
      </c>
      <c r="B204" s="22">
        <v>57.921760650000003</v>
      </c>
      <c r="C204" s="22">
        <v>-95.100418959999999</v>
      </c>
      <c r="D204" s="23" t="s">
        <v>247</v>
      </c>
      <c r="E204" s="26">
        <v>26.5</v>
      </c>
      <c r="F204" s="16">
        <v>216</v>
      </c>
      <c r="G204" s="16">
        <v>105</v>
      </c>
      <c r="H204" s="16">
        <v>2</v>
      </c>
      <c r="I204" s="16">
        <v>0</v>
      </c>
      <c r="J204" s="16">
        <v>0</v>
      </c>
      <c r="K204" s="16">
        <v>10</v>
      </c>
      <c r="L204" s="16">
        <v>0</v>
      </c>
      <c r="M204" s="16">
        <v>0</v>
      </c>
      <c r="N204" s="16">
        <v>0</v>
      </c>
      <c r="O204" s="16">
        <v>0</v>
      </c>
      <c r="P204" s="16">
        <v>2</v>
      </c>
      <c r="Q204" s="16">
        <v>14</v>
      </c>
      <c r="R204" s="16">
        <v>0</v>
      </c>
      <c r="S204" s="16">
        <v>5</v>
      </c>
      <c r="T204" s="16">
        <v>0</v>
      </c>
      <c r="U204" s="16">
        <v>0</v>
      </c>
      <c r="V204" s="16">
        <v>0</v>
      </c>
      <c r="W204" s="16">
        <v>7</v>
      </c>
      <c r="X204" s="16">
        <v>1</v>
      </c>
      <c r="Y204" s="16">
        <v>0</v>
      </c>
      <c r="Z204" s="16">
        <v>0</v>
      </c>
      <c r="AA204" s="16">
        <v>0</v>
      </c>
      <c r="AB204" s="16">
        <v>0</v>
      </c>
      <c r="AC204" s="16">
        <v>362</v>
      </c>
    </row>
    <row r="205" spans="1:31">
      <c r="A205" s="21" t="s">
        <v>256</v>
      </c>
      <c r="B205" s="22">
        <v>58.094714019999998</v>
      </c>
      <c r="C205" s="22">
        <v>-95.625255390000007</v>
      </c>
      <c r="D205" s="23" t="s">
        <v>257</v>
      </c>
      <c r="E205" s="21" t="s">
        <v>258</v>
      </c>
      <c r="F205" s="16">
        <v>350</v>
      </c>
      <c r="G205" s="16">
        <v>2</v>
      </c>
      <c r="H205" s="16">
        <v>0</v>
      </c>
      <c r="I205" s="16">
        <v>0</v>
      </c>
      <c r="J205" s="16">
        <v>0</v>
      </c>
      <c r="K205" s="16">
        <v>1</v>
      </c>
      <c r="L205" s="16">
        <v>1</v>
      </c>
      <c r="M205" s="16">
        <v>0</v>
      </c>
      <c r="N205" s="16">
        <v>0</v>
      </c>
      <c r="O205" s="16">
        <v>0</v>
      </c>
      <c r="P205" s="16">
        <v>2</v>
      </c>
      <c r="Q205" s="16">
        <v>23</v>
      </c>
      <c r="R205" s="16">
        <v>0</v>
      </c>
      <c r="S205" s="16">
        <v>0</v>
      </c>
      <c r="T205" s="16">
        <v>0</v>
      </c>
      <c r="U205" s="16">
        <v>0</v>
      </c>
      <c r="V205" s="16">
        <v>0</v>
      </c>
      <c r="W205" s="16">
        <v>4</v>
      </c>
      <c r="X205" s="16">
        <v>0</v>
      </c>
      <c r="Y205" s="16">
        <v>0</v>
      </c>
      <c r="Z205" s="16">
        <v>0</v>
      </c>
      <c r="AA205" s="16">
        <v>0</v>
      </c>
      <c r="AB205" s="16">
        <v>0</v>
      </c>
      <c r="AC205" s="16">
        <v>383</v>
      </c>
    </row>
    <row r="206" spans="1:31">
      <c r="A206" s="21" t="s">
        <v>259</v>
      </c>
      <c r="B206" s="22">
        <v>58.04258901</v>
      </c>
      <c r="C206" s="22">
        <v>-95.46298213</v>
      </c>
      <c r="D206" s="23" t="s">
        <v>257</v>
      </c>
      <c r="E206" s="21" t="s">
        <v>260</v>
      </c>
      <c r="F206" s="16">
        <v>236</v>
      </c>
      <c r="G206" s="16">
        <v>55</v>
      </c>
      <c r="H206" s="16">
        <v>0</v>
      </c>
      <c r="I206" s="16">
        <v>0</v>
      </c>
      <c r="J206" s="16">
        <v>0</v>
      </c>
      <c r="K206" s="16">
        <v>2</v>
      </c>
      <c r="L206" s="16">
        <v>0</v>
      </c>
      <c r="M206" s="16">
        <v>0</v>
      </c>
      <c r="N206" s="16">
        <v>0</v>
      </c>
      <c r="O206" s="16">
        <v>0</v>
      </c>
      <c r="P206" s="16">
        <v>6</v>
      </c>
      <c r="Q206" s="16">
        <v>13</v>
      </c>
      <c r="R206" s="16">
        <v>0</v>
      </c>
      <c r="S206" s="16">
        <v>4</v>
      </c>
      <c r="T206" s="16">
        <v>0</v>
      </c>
      <c r="U206" s="16">
        <v>0</v>
      </c>
      <c r="V206" s="16">
        <v>0</v>
      </c>
      <c r="W206" s="16">
        <v>6</v>
      </c>
      <c r="X206" s="16">
        <v>0</v>
      </c>
      <c r="Y206" s="16">
        <v>0</v>
      </c>
      <c r="Z206" s="16">
        <v>0</v>
      </c>
      <c r="AA206" s="16">
        <v>0</v>
      </c>
      <c r="AB206" s="16">
        <v>0</v>
      </c>
      <c r="AC206" s="16">
        <v>322</v>
      </c>
    </row>
    <row r="207" spans="1:31">
      <c r="A207" s="21" t="s">
        <v>261</v>
      </c>
      <c r="B207" s="22">
        <v>57.980307349999997</v>
      </c>
      <c r="C207" s="22">
        <v>-95.476128810000006</v>
      </c>
      <c r="D207" s="23" t="s">
        <v>257</v>
      </c>
      <c r="E207" s="21" t="s">
        <v>262</v>
      </c>
      <c r="F207" s="16">
        <v>264</v>
      </c>
      <c r="G207" s="16">
        <v>31</v>
      </c>
      <c r="H207" s="16">
        <v>0</v>
      </c>
      <c r="I207" s="16">
        <v>0</v>
      </c>
      <c r="J207" s="16">
        <v>0</v>
      </c>
      <c r="K207" s="16">
        <v>4</v>
      </c>
      <c r="L207" s="16">
        <v>0</v>
      </c>
      <c r="M207" s="16">
        <v>0</v>
      </c>
      <c r="N207" s="16">
        <v>0</v>
      </c>
      <c r="O207" s="16">
        <v>0</v>
      </c>
      <c r="P207" s="16">
        <v>0</v>
      </c>
      <c r="Q207" s="16">
        <v>13</v>
      </c>
      <c r="R207" s="16">
        <v>0</v>
      </c>
      <c r="S207" s="16">
        <v>7</v>
      </c>
      <c r="T207" s="16">
        <v>3</v>
      </c>
      <c r="U207" s="16">
        <v>1</v>
      </c>
      <c r="V207" s="16">
        <v>0</v>
      </c>
      <c r="W207" s="16">
        <v>0</v>
      </c>
      <c r="X207" s="16">
        <v>0</v>
      </c>
      <c r="Y207" s="16">
        <v>0</v>
      </c>
      <c r="Z207" s="16">
        <v>0</v>
      </c>
      <c r="AA207" s="16">
        <v>0</v>
      </c>
      <c r="AB207" s="16">
        <v>0</v>
      </c>
      <c r="AC207" s="16">
        <v>323</v>
      </c>
    </row>
    <row r="208" spans="1:31">
      <c r="A208" s="21" t="s">
        <v>263</v>
      </c>
      <c r="B208" s="22">
        <v>58.007802329999997</v>
      </c>
      <c r="C208" s="22">
        <v>-95.285230540000001</v>
      </c>
      <c r="D208" s="23" t="s">
        <v>257</v>
      </c>
      <c r="E208" s="21" t="s">
        <v>264</v>
      </c>
      <c r="F208" s="16">
        <v>176</v>
      </c>
      <c r="G208" s="16">
        <v>131</v>
      </c>
      <c r="H208" s="16">
        <v>0</v>
      </c>
      <c r="I208" s="16">
        <v>0</v>
      </c>
      <c r="J208" s="16">
        <v>0</v>
      </c>
      <c r="K208" s="16">
        <v>4</v>
      </c>
      <c r="L208" s="16">
        <v>0</v>
      </c>
      <c r="M208" s="16">
        <v>0</v>
      </c>
      <c r="N208" s="16">
        <v>0</v>
      </c>
      <c r="O208" s="16">
        <v>0</v>
      </c>
      <c r="P208" s="16">
        <v>2</v>
      </c>
      <c r="Q208" s="16">
        <v>28</v>
      </c>
      <c r="R208" s="16">
        <v>0</v>
      </c>
      <c r="S208" s="16">
        <v>8</v>
      </c>
      <c r="T208" s="16">
        <v>0</v>
      </c>
      <c r="U208" s="16">
        <v>2</v>
      </c>
      <c r="V208" s="16">
        <v>0</v>
      </c>
      <c r="W208" s="16">
        <v>0</v>
      </c>
      <c r="X208" s="16">
        <v>1</v>
      </c>
      <c r="Y208" s="16">
        <v>0</v>
      </c>
      <c r="Z208" s="16">
        <v>0</v>
      </c>
      <c r="AA208" s="16">
        <v>0</v>
      </c>
      <c r="AB208" s="16">
        <v>0</v>
      </c>
      <c r="AC208" s="16">
        <v>352</v>
      </c>
    </row>
    <row r="209" spans="1:29">
      <c r="A209" s="21" t="s">
        <v>265</v>
      </c>
      <c r="B209" s="22">
        <v>58.043015650000001</v>
      </c>
      <c r="C209" s="22">
        <v>-95.167408899999998</v>
      </c>
      <c r="D209" s="23" t="s">
        <v>257</v>
      </c>
      <c r="E209" s="21" t="s">
        <v>266</v>
      </c>
      <c r="F209" s="16">
        <v>211</v>
      </c>
      <c r="G209" s="16">
        <v>120</v>
      </c>
      <c r="H209" s="16">
        <v>0</v>
      </c>
      <c r="I209" s="16">
        <v>0</v>
      </c>
      <c r="J209" s="16">
        <v>0</v>
      </c>
      <c r="K209" s="16">
        <v>0</v>
      </c>
      <c r="L209" s="16">
        <v>0</v>
      </c>
      <c r="M209" s="16">
        <v>0</v>
      </c>
      <c r="N209" s="16">
        <v>0</v>
      </c>
      <c r="O209" s="16">
        <v>0</v>
      </c>
      <c r="P209" s="16">
        <v>6</v>
      </c>
      <c r="Q209" s="16">
        <v>32</v>
      </c>
      <c r="R209" s="16">
        <v>0</v>
      </c>
      <c r="S209" s="16">
        <v>0</v>
      </c>
      <c r="T209" s="16">
        <v>0</v>
      </c>
      <c r="U209" s="16">
        <v>0</v>
      </c>
      <c r="V209" s="16">
        <v>0</v>
      </c>
      <c r="W209" s="16">
        <v>7</v>
      </c>
      <c r="X209" s="16">
        <v>0</v>
      </c>
      <c r="Y209" s="16">
        <v>0</v>
      </c>
      <c r="Z209" s="16">
        <v>0</v>
      </c>
      <c r="AA209" s="16">
        <v>0</v>
      </c>
      <c r="AB209" s="16">
        <v>0</v>
      </c>
      <c r="AC209" s="16">
        <v>376</v>
      </c>
    </row>
    <row r="210" spans="1:29">
      <c r="A210" s="21" t="s">
        <v>267</v>
      </c>
      <c r="B210" s="22">
        <v>57.991157319999999</v>
      </c>
      <c r="C210" s="22">
        <v>-95.176995579999996</v>
      </c>
      <c r="D210" s="23" t="s">
        <v>257</v>
      </c>
      <c r="E210" s="21" t="s">
        <v>266</v>
      </c>
      <c r="F210" s="16">
        <v>202</v>
      </c>
      <c r="G210" s="16">
        <v>94</v>
      </c>
      <c r="H210" s="16">
        <v>0</v>
      </c>
      <c r="I210" s="16">
        <v>0</v>
      </c>
      <c r="J210" s="16">
        <v>0</v>
      </c>
      <c r="K210" s="16">
        <v>0</v>
      </c>
      <c r="L210" s="16">
        <v>0</v>
      </c>
      <c r="M210" s="16">
        <v>0</v>
      </c>
      <c r="N210" s="16">
        <v>0</v>
      </c>
      <c r="O210" s="16">
        <v>0</v>
      </c>
      <c r="P210" s="16">
        <v>0</v>
      </c>
      <c r="Q210" s="16">
        <v>53</v>
      </c>
      <c r="R210" s="16">
        <v>0</v>
      </c>
      <c r="S210" s="16">
        <v>0</v>
      </c>
      <c r="T210" s="16">
        <v>2</v>
      </c>
      <c r="U210" s="16">
        <v>0</v>
      </c>
      <c r="V210" s="16">
        <v>0</v>
      </c>
      <c r="W210" s="16">
        <v>4</v>
      </c>
      <c r="X210" s="16">
        <v>0</v>
      </c>
      <c r="Y210" s="16">
        <v>0</v>
      </c>
      <c r="Z210" s="16">
        <v>0</v>
      </c>
      <c r="AA210" s="16">
        <v>0</v>
      </c>
      <c r="AB210" s="16">
        <v>0</v>
      </c>
      <c r="AC210" s="16">
        <v>355</v>
      </c>
    </row>
    <row r="211" spans="1:29">
      <c r="A211" s="21" t="s">
        <v>268</v>
      </c>
      <c r="B211" s="22">
        <v>57.942622319999998</v>
      </c>
      <c r="C211" s="22">
        <v>-95.125765610000002</v>
      </c>
      <c r="D211" s="23" t="s">
        <v>257</v>
      </c>
      <c r="E211" s="21" t="s">
        <v>269</v>
      </c>
      <c r="F211" s="16">
        <v>211</v>
      </c>
      <c r="G211" s="16">
        <v>154</v>
      </c>
      <c r="H211" s="16">
        <v>0</v>
      </c>
      <c r="I211" s="16">
        <v>0</v>
      </c>
      <c r="J211" s="16">
        <v>0</v>
      </c>
      <c r="K211" s="16">
        <v>2</v>
      </c>
      <c r="L211" s="16">
        <v>0</v>
      </c>
      <c r="M211" s="16">
        <v>0</v>
      </c>
      <c r="N211" s="16">
        <v>0</v>
      </c>
      <c r="O211" s="16">
        <v>0</v>
      </c>
      <c r="P211" s="16">
        <v>2</v>
      </c>
      <c r="Q211" s="16">
        <v>4</v>
      </c>
      <c r="R211" s="16">
        <v>0</v>
      </c>
      <c r="S211" s="16">
        <v>0</v>
      </c>
      <c r="T211" s="16">
        <v>0</v>
      </c>
      <c r="U211" s="16">
        <v>0</v>
      </c>
      <c r="V211" s="16">
        <v>0</v>
      </c>
      <c r="W211" s="16">
        <v>5</v>
      </c>
      <c r="X211" s="16">
        <v>0</v>
      </c>
      <c r="Y211" s="16">
        <v>0</v>
      </c>
      <c r="Z211" s="16">
        <v>0</v>
      </c>
      <c r="AA211" s="16">
        <v>0</v>
      </c>
      <c r="AB211" s="16">
        <v>0</v>
      </c>
      <c r="AC211" s="16">
        <v>378</v>
      </c>
    </row>
    <row r="212" spans="1:29">
      <c r="A212" s="21" t="s">
        <v>270</v>
      </c>
      <c r="B212" s="22">
        <v>57.870744000000002</v>
      </c>
      <c r="C212" s="22">
        <v>-95.210940609999994</v>
      </c>
      <c r="D212" s="23" t="s">
        <v>241</v>
      </c>
      <c r="E212" s="27">
        <v>1</v>
      </c>
      <c r="F212" s="16">
        <v>67</v>
      </c>
      <c r="G212" s="16">
        <v>126</v>
      </c>
      <c r="H212" s="16">
        <v>2</v>
      </c>
      <c r="I212" s="16">
        <v>0</v>
      </c>
      <c r="J212" s="16">
        <v>0</v>
      </c>
      <c r="K212" s="16">
        <v>0</v>
      </c>
      <c r="L212" s="16">
        <v>0</v>
      </c>
      <c r="M212" s="16">
        <v>0</v>
      </c>
      <c r="N212" s="16">
        <v>0</v>
      </c>
      <c r="O212" s="16">
        <v>0</v>
      </c>
      <c r="P212" s="16">
        <v>0</v>
      </c>
      <c r="Q212" s="16">
        <v>28</v>
      </c>
      <c r="R212" s="16">
        <v>0</v>
      </c>
      <c r="S212" s="16">
        <v>0</v>
      </c>
      <c r="T212" s="16">
        <v>0</v>
      </c>
      <c r="U212" s="16">
        <v>0</v>
      </c>
      <c r="V212" s="16">
        <v>0</v>
      </c>
      <c r="W212" s="16">
        <v>2</v>
      </c>
      <c r="X212" s="16">
        <v>0</v>
      </c>
      <c r="Y212" s="16">
        <v>0</v>
      </c>
      <c r="Z212" s="16">
        <v>0</v>
      </c>
      <c r="AA212" s="16">
        <v>0</v>
      </c>
      <c r="AB212" s="16">
        <v>0</v>
      </c>
      <c r="AC212" s="16">
        <v>225</v>
      </c>
    </row>
    <row r="213" spans="1:29">
      <c r="A213" s="21" t="s">
        <v>271</v>
      </c>
      <c r="B213" s="22">
        <v>57.870744000000002</v>
      </c>
      <c r="C213" s="22">
        <v>-95.210940609999994</v>
      </c>
      <c r="D213" s="23" t="s">
        <v>243</v>
      </c>
      <c r="E213" s="27">
        <v>6</v>
      </c>
      <c r="F213" s="16">
        <v>104</v>
      </c>
      <c r="G213" s="16">
        <v>234</v>
      </c>
      <c r="H213" s="16">
        <v>0</v>
      </c>
      <c r="I213" s="16">
        <v>0</v>
      </c>
      <c r="J213" s="16">
        <v>0</v>
      </c>
      <c r="K213" s="16">
        <v>0</v>
      </c>
      <c r="L213" s="16">
        <v>0</v>
      </c>
      <c r="M213" s="16">
        <v>0</v>
      </c>
      <c r="N213" s="16">
        <v>0</v>
      </c>
      <c r="O213" s="16">
        <v>0</v>
      </c>
      <c r="P213" s="16">
        <v>0</v>
      </c>
      <c r="Q213" s="16">
        <v>66</v>
      </c>
      <c r="R213" s="16">
        <v>0</v>
      </c>
      <c r="S213" s="16">
        <v>0</v>
      </c>
      <c r="T213" s="16">
        <v>0</v>
      </c>
      <c r="U213" s="16">
        <v>0</v>
      </c>
      <c r="V213" s="16">
        <v>0</v>
      </c>
      <c r="W213" s="16">
        <v>0</v>
      </c>
      <c r="X213" s="16">
        <v>0</v>
      </c>
      <c r="Y213" s="16">
        <v>0</v>
      </c>
      <c r="Z213" s="16">
        <v>0</v>
      </c>
      <c r="AA213" s="16">
        <v>0</v>
      </c>
      <c r="AB213" s="16">
        <v>0</v>
      </c>
      <c r="AC213" s="16">
        <v>404</v>
      </c>
    </row>
    <row r="214" spans="1:29">
      <c r="A214" s="21" t="s">
        <v>272</v>
      </c>
      <c r="B214" s="22">
        <v>57.870744000000002</v>
      </c>
      <c r="C214" s="22">
        <v>-95.210940609999994</v>
      </c>
      <c r="D214" s="23" t="s">
        <v>247</v>
      </c>
      <c r="E214" s="27">
        <v>16</v>
      </c>
      <c r="F214" s="16">
        <v>85</v>
      </c>
      <c r="G214" s="16">
        <v>224</v>
      </c>
      <c r="H214" s="16">
        <v>2</v>
      </c>
      <c r="I214" s="16">
        <v>0</v>
      </c>
      <c r="J214" s="16">
        <v>0</v>
      </c>
      <c r="K214" s="16">
        <v>0</v>
      </c>
      <c r="L214" s="16">
        <v>0</v>
      </c>
      <c r="M214" s="16">
        <v>0</v>
      </c>
      <c r="N214" s="16">
        <v>0</v>
      </c>
      <c r="O214" s="16">
        <v>0</v>
      </c>
      <c r="P214" s="16">
        <v>0</v>
      </c>
      <c r="Q214" s="16">
        <v>35</v>
      </c>
      <c r="R214" s="16">
        <v>0</v>
      </c>
      <c r="S214" s="16">
        <v>0</v>
      </c>
      <c r="T214" s="16">
        <v>0</v>
      </c>
      <c r="U214" s="16">
        <v>0</v>
      </c>
      <c r="V214" s="16">
        <v>0</v>
      </c>
      <c r="W214" s="16">
        <v>0</v>
      </c>
      <c r="X214" s="16">
        <v>0</v>
      </c>
      <c r="Y214" s="16">
        <v>0</v>
      </c>
      <c r="Z214" s="16">
        <v>0</v>
      </c>
      <c r="AA214" s="16">
        <v>2</v>
      </c>
      <c r="AB214" s="16">
        <v>0</v>
      </c>
      <c r="AC214" s="16">
        <v>348</v>
      </c>
    </row>
    <row r="215" spans="1:29">
      <c r="A215" s="21" t="s">
        <v>273</v>
      </c>
      <c r="B215" s="22">
        <v>57.863870650000003</v>
      </c>
      <c r="C215" s="22">
        <v>-95.031294009999996</v>
      </c>
      <c r="D215" s="23" t="s">
        <v>257</v>
      </c>
      <c r="E215" s="21" t="s">
        <v>274</v>
      </c>
      <c r="F215" s="16">
        <v>195</v>
      </c>
      <c r="G215" s="16">
        <v>81</v>
      </c>
      <c r="H215" s="16">
        <v>0</v>
      </c>
      <c r="I215" s="16">
        <v>0</v>
      </c>
      <c r="J215" s="16">
        <v>0</v>
      </c>
      <c r="K215" s="16">
        <v>2</v>
      </c>
      <c r="L215" s="16">
        <v>0</v>
      </c>
      <c r="M215" s="16">
        <v>0</v>
      </c>
      <c r="N215" s="16">
        <v>0</v>
      </c>
      <c r="O215" s="16">
        <v>0</v>
      </c>
      <c r="P215" s="16">
        <v>0</v>
      </c>
      <c r="Q215" s="16">
        <v>30</v>
      </c>
      <c r="R215" s="16">
        <v>0</v>
      </c>
      <c r="S215" s="16">
        <v>6</v>
      </c>
      <c r="T215" s="16">
        <v>0</v>
      </c>
      <c r="U215" s="16">
        <v>1</v>
      </c>
      <c r="V215" s="16">
        <v>0</v>
      </c>
      <c r="W215" s="16">
        <v>4</v>
      </c>
      <c r="X215" s="16">
        <v>0</v>
      </c>
      <c r="Y215" s="16">
        <v>0</v>
      </c>
      <c r="Z215" s="16">
        <v>0</v>
      </c>
      <c r="AA215" s="16">
        <v>0</v>
      </c>
      <c r="AB215" s="16">
        <v>0</v>
      </c>
      <c r="AC215" s="16">
        <v>319</v>
      </c>
    </row>
    <row r="216" spans="1:29">
      <c r="A216" s="21" t="s">
        <v>275</v>
      </c>
      <c r="B216" s="22">
        <v>57.933012349999998</v>
      </c>
      <c r="C216" s="22">
        <v>-95.412905519999995</v>
      </c>
      <c r="D216" s="23" t="s">
        <v>257</v>
      </c>
      <c r="E216" s="21" t="s">
        <v>262</v>
      </c>
      <c r="F216" s="16">
        <v>165</v>
      </c>
      <c r="G216" s="16">
        <v>133</v>
      </c>
      <c r="H216" s="16">
        <v>2</v>
      </c>
      <c r="I216" s="16">
        <v>0</v>
      </c>
      <c r="J216" s="16">
        <v>1</v>
      </c>
      <c r="K216" s="16">
        <v>1</v>
      </c>
      <c r="L216" s="16">
        <v>0</v>
      </c>
      <c r="M216" s="16">
        <v>0</v>
      </c>
      <c r="N216" s="16">
        <v>0</v>
      </c>
      <c r="O216" s="16">
        <v>0</v>
      </c>
      <c r="P216" s="16">
        <v>0</v>
      </c>
      <c r="Q216" s="16">
        <v>55</v>
      </c>
      <c r="R216" s="16">
        <v>0</v>
      </c>
      <c r="S216" s="16">
        <v>4</v>
      </c>
      <c r="T216" s="16">
        <v>0</v>
      </c>
      <c r="U216" s="16">
        <v>0</v>
      </c>
      <c r="V216" s="16">
        <v>0</v>
      </c>
      <c r="W216" s="16">
        <v>4</v>
      </c>
      <c r="X216" s="16">
        <v>0</v>
      </c>
      <c r="Y216" s="16">
        <v>0</v>
      </c>
      <c r="Z216" s="16">
        <v>0</v>
      </c>
      <c r="AA216" s="16">
        <v>0</v>
      </c>
      <c r="AB216" s="16">
        <v>0</v>
      </c>
      <c r="AC216" s="16">
        <v>365</v>
      </c>
    </row>
    <row r="217" spans="1:29">
      <c r="A217" s="21" t="s">
        <v>276</v>
      </c>
      <c r="B217" s="22">
        <v>57.860815700000003</v>
      </c>
      <c r="C217" s="22">
        <v>-95.540080500000002</v>
      </c>
      <c r="D217" s="23" t="s">
        <v>257</v>
      </c>
      <c r="E217" s="21" t="s">
        <v>277</v>
      </c>
      <c r="F217" s="16">
        <v>124</v>
      </c>
      <c r="G217" s="16">
        <v>145</v>
      </c>
      <c r="H217" s="16">
        <v>0</v>
      </c>
      <c r="I217" s="16">
        <v>0</v>
      </c>
      <c r="J217" s="16">
        <v>1</v>
      </c>
      <c r="K217" s="16">
        <v>2</v>
      </c>
      <c r="L217" s="16">
        <v>0</v>
      </c>
      <c r="M217" s="16">
        <v>0</v>
      </c>
      <c r="N217" s="16">
        <v>0</v>
      </c>
      <c r="O217" s="16">
        <v>0</v>
      </c>
      <c r="P217" s="16">
        <v>0</v>
      </c>
      <c r="Q217" s="16">
        <v>34</v>
      </c>
      <c r="R217" s="16">
        <v>0</v>
      </c>
      <c r="S217" s="16">
        <v>0</v>
      </c>
      <c r="T217" s="16">
        <v>0</v>
      </c>
      <c r="U217" s="16">
        <v>0</v>
      </c>
      <c r="V217" s="16">
        <v>0</v>
      </c>
      <c r="W217" s="16">
        <v>4</v>
      </c>
      <c r="X217" s="16">
        <v>0</v>
      </c>
      <c r="Y217" s="16">
        <v>0</v>
      </c>
      <c r="Z217" s="16">
        <v>0</v>
      </c>
      <c r="AA217" s="16">
        <v>0</v>
      </c>
      <c r="AB217" s="16">
        <v>0</v>
      </c>
      <c r="AC217" s="16">
        <v>310</v>
      </c>
    </row>
    <row r="218" spans="1:29">
      <c r="A218" s="21" t="s">
        <v>278</v>
      </c>
      <c r="B218" s="22">
        <v>57.756830720000004</v>
      </c>
      <c r="C218" s="22">
        <v>-95.646027169999996</v>
      </c>
      <c r="D218" s="23" t="s">
        <v>257</v>
      </c>
      <c r="E218" s="21" t="s">
        <v>279</v>
      </c>
      <c r="F218" s="16">
        <v>226</v>
      </c>
      <c r="G218" s="16">
        <v>125</v>
      </c>
      <c r="H218" s="16">
        <v>0</v>
      </c>
      <c r="I218" s="16">
        <v>0</v>
      </c>
      <c r="J218" s="16">
        <v>0</v>
      </c>
      <c r="K218" s="16">
        <v>3</v>
      </c>
      <c r="L218" s="16">
        <v>0</v>
      </c>
      <c r="M218" s="16">
        <v>0</v>
      </c>
      <c r="N218" s="16">
        <v>0</v>
      </c>
      <c r="O218" s="16">
        <v>0</v>
      </c>
      <c r="P218" s="16">
        <v>0</v>
      </c>
      <c r="Q218" s="16">
        <v>24</v>
      </c>
      <c r="R218" s="16">
        <v>0</v>
      </c>
      <c r="S218" s="16">
        <v>0</v>
      </c>
      <c r="T218" s="16">
        <v>0</v>
      </c>
      <c r="U218" s="16">
        <v>0</v>
      </c>
      <c r="V218" s="16">
        <v>0</v>
      </c>
      <c r="W218" s="16">
        <v>4</v>
      </c>
      <c r="X218" s="16">
        <v>0</v>
      </c>
      <c r="Y218" s="16">
        <v>0</v>
      </c>
      <c r="Z218" s="16">
        <v>0</v>
      </c>
      <c r="AA218" s="16">
        <v>0</v>
      </c>
      <c r="AB218" s="16">
        <v>0</v>
      </c>
      <c r="AC218" s="16">
        <v>382</v>
      </c>
    </row>
    <row r="219" spans="1:29">
      <c r="A219" s="21" t="s">
        <v>280</v>
      </c>
      <c r="B219" s="28">
        <v>57.650137409999999</v>
      </c>
      <c r="C219" s="28">
        <v>-95.779148820000003</v>
      </c>
      <c r="D219" s="23" t="s">
        <v>281</v>
      </c>
      <c r="E219" s="27">
        <v>0.5</v>
      </c>
      <c r="F219" s="16">
        <v>224</v>
      </c>
      <c r="G219" s="16">
        <v>121</v>
      </c>
      <c r="H219" s="16">
        <v>1</v>
      </c>
      <c r="I219" s="16">
        <v>0</v>
      </c>
      <c r="J219" s="16">
        <v>0</v>
      </c>
      <c r="K219" s="16">
        <v>0</v>
      </c>
      <c r="L219" s="16">
        <v>0</v>
      </c>
      <c r="M219" s="16">
        <v>0</v>
      </c>
      <c r="N219" s="16">
        <v>0</v>
      </c>
      <c r="O219" s="16">
        <v>0</v>
      </c>
      <c r="P219" s="16">
        <v>1</v>
      </c>
      <c r="Q219" s="16">
        <v>23</v>
      </c>
      <c r="R219" s="16">
        <v>0</v>
      </c>
      <c r="S219" s="16">
        <v>3</v>
      </c>
      <c r="T219" s="16">
        <v>0</v>
      </c>
      <c r="U219" s="16">
        <v>0</v>
      </c>
      <c r="V219" s="16">
        <v>0</v>
      </c>
      <c r="W219" s="16">
        <v>2</v>
      </c>
      <c r="X219" s="16">
        <v>0</v>
      </c>
      <c r="Y219" s="16">
        <v>0</v>
      </c>
      <c r="Z219" s="16">
        <v>0</v>
      </c>
      <c r="AA219" s="16">
        <v>0</v>
      </c>
      <c r="AB219" s="16">
        <v>0</v>
      </c>
      <c r="AC219" s="16">
        <v>375</v>
      </c>
    </row>
    <row r="220" spans="1:29">
      <c r="A220" s="21" t="s">
        <v>282</v>
      </c>
      <c r="B220" s="22">
        <v>57.729307370000001</v>
      </c>
      <c r="C220" s="22">
        <v>-95.459928910000002</v>
      </c>
      <c r="D220" s="23" t="s">
        <v>241</v>
      </c>
      <c r="E220" s="24">
        <v>2</v>
      </c>
      <c r="F220" s="16">
        <v>106</v>
      </c>
      <c r="G220" s="16">
        <v>321</v>
      </c>
      <c r="H220" s="16">
        <v>1</v>
      </c>
      <c r="I220" s="16">
        <v>0</v>
      </c>
      <c r="J220" s="16">
        <v>0</v>
      </c>
      <c r="K220" s="16">
        <v>2</v>
      </c>
      <c r="L220" s="16">
        <v>0</v>
      </c>
      <c r="M220" s="16">
        <v>0</v>
      </c>
      <c r="N220" s="16">
        <v>0</v>
      </c>
      <c r="O220" s="16">
        <v>0</v>
      </c>
      <c r="P220" s="16">
        <v>0</v>
      </c>
      <c r="Q220" s="16">
        <v>29</v>
      </c>
      <c r="R220" s="16">
        <v>0</v>
      </c>
      <c r="S220" s="16">
        <v>0</v>
      </c>
      <c r="T220" s="16">
        <v>1</v>
      </c>
      <c r="U220" s="16">
        <v>0</v>
      </c>
      <c r="V220" s="16">
        <v>0</v>
      </c>
      <c r="W220" s="16">
        <v>1</v>
      </c>
      <c r="X220" s="16">
        <v>0</v>
      </c>
      <c r="Y220" s="16">
        <v>0</v>
      </c>
      <c r="Z220" s="16">
        <v>0</v>
      </c>
      <c r="AA220" s="16">
        <v>0</v>
      </c>
      <c r="AB220" s="16">
        <v>0</v>
      </c>
      <c r="AC220" s="16">
        <v>461</v>
      </c>
    </row>
    <row r="221" spans="1:29">
      <c r="A221" s="21" t="s">
        <v>283</v>
      </c>
      <c r="B221" s="22">
        <v>57.729307370000001</v>
      </c>
      <c r="C221" s="22">
        <v>-95.459928910000002</v>
      </c>
      <c r="D221" s="23" t="s">
        <v>243</v>
      </c>
      <c r="E221" s="24">
        <v>6</v>
      </c>
      <c r="F221" s="16">
        <v>88</v>
      </c>
      <c r="G221" s="16">
        <v>150</v>
      </c>
      <c r="H221" s="16">
        <v>0</v>
      </c>
      <c r="I221" s="16">
        <v>1</v>
      </c>
      <c r="J221" s="16">
        <v>0</v>
      </c>
      <c r="K221" s="16">
        <v>1</v>
      </c>
      <c r="L221" s="16">
        <v>0</v>
      </c>
      <c r="M221" s="16">
        <v>0</v>
      </c>
      <c r="N221" s="16">
        <v>0</v>
      </c>
      <c r="O221" s="16">
        <v>0</v>
      </c>
      <c r="P221" s="16">
        <v>1</v>
      </c>
      <c r="Q221" s="16">
        <v>14</v>
      </c>
      <c r="R221" s="16">
        <v>0</v>
      </c>
      <c r="S221" s="16">
        <v>0</v>
      </c>
      <c r="T221" s="16">
        <v>0</v>
      </c>
      <c r="U221" s="16">
        <v>2</v>
      </c>
      <c r="V221" s="16">
        <v>0</v>
      </c>
      <c r="W221" s="16">
        <v>1</v>
      </c>
      <c r="X221" s="16">
        <v>0</v>
      </c>
      <c r="Y221" s="16">
        <v>0</v>
      </c>
      <c r="Z221" s="16">
        <v>0</v>
      </c>
      <c r="AA221" s="16">
        <v>0</v>
      </c>
      <c r="AB221" s="16">
        <v>0</v>
      </c>
      <c r="AC221" s="16">
        <v>258</v>
      </c>
    </row>
    <row r="222" spans="1:29">
      <c r="A222" s="21" t="s">
        <v>284</v>
      </c>
      <c r="B222" s="22">
        <v>57.729307370000001</v>
      </c>
      <c r="C222" s="22">
        <v>-95.459928910000002</v>
      </c>
      <c r="D222" s="23" t="s">
        <v>247</v>
      </c>
      <c r="E222" s="24">
        <v>11</v>
      </c>
      <c r="F222" s="16">
        <v>65</v>
      </c>
      <c r="G222" s="16">
        <v>209</v>
      </c>
      <c r="H222" s="16">
        <v>0</v>
      </c>
      <c r="I222" s="16">
        <v>0</v>
      </c>
      <c r="J222" s="16">
        <v>4</v>
      </c>
      <c r="K222" s="16">
        <v>3</v>
      </c>
      <c r="L222" s="16">
        <v>0</v>
      </c>
      <c r="M222" s="16">
        <v>0</v>
      </c>
      <c r="N222" s="16">
        <v>0</v>
      </c>
      <c r="O222" s="16">
        <v>0</v>
      </c>
      <c r="P222" s="16">
        <v>0</v>
      </c>
      <c r="Q222" s="16">
        <v>3</v>
      </c>
      <c r="R222" s="16">
        <v>0</v>
      </c>
      <c r="S222" s="16">
        <v>0</v>
      </c>
      <c r="T222" s="16">
        <v>0</v>
      </c>
      <c r="U222" s="16">
        <v>0</v>
      </c>
      <c r="V222" s="16">
        <v>0</v>
      </c>
      <c r="W222" s="16">
        <v>2</v>
      </c>
      <c r="X222" s="16">
        <v>0</v>
      </c>
      <c r="Y222" s="16">
        <v>0</v>
      </c>
      <c r="Z222" s="16">
        <v>0</v>
      </c>
      <c r="AA222" s="16">
        <v>0</v>
      </c>
      <c r="AB222" s="16">
        <v>0</v>
      </c>
      <c r="AC222" s="16">
        <v>286</v>
      </c>
    </row>
    <row r="223" spans="1:29">
      <c r="A223" s="21" t="s">
        <v>285</v>
      </c>
      <c r="B223" s="22">
        <v>57.729307370000001</v>
      </c>
      <c r="C223" s="22">
        <v>-95.459928910000002</v>
      </c>
      <c r="D223" s="23" t="s">
        <v>249</v>
      </c>
      <c r="E223" s="24">
        <v>16</v>
      </c>
      <c r="F223" s="16">
        <v>109</v>
      </c>
      <c r="G223" s="16">
        <v>203</v>
      </c>
      <c r="H223" s="16">
        <v>1</v>
      </c>
      <c r="I223" s="16">
        <v>0</v>
      </c>
      <c r="J223" s="16">
        <v>0</v>
      </c>
      <c r="K223" s="16">
        <v>0</v>
      </c>
      <c r="L223" s="16">
        <v>0</v>
      </c>
      <c r="M223" s="16">
        <v>0</v>
      </c>
      <c r="N223" s="16">
        <v>0</v>
      </c>
      <c r="O223" s="16">
        <v>0</v>
      </c>
      <c r="P223" s="16">
        <v>0</v>
      </c>
      <c r="Q223" s="16">
        <v>0</v>
      </c>
      <c r="R223" s="16">
        <v>1</v>
      </c>
      <c r="S223" s="16">
        <v>0</v>
      </c>
      <c r="T223" s="16">
        <v>0</v>
      </c>
      <c r="U223" s="16">
        <v>0</v>
      </c>
      <c r="V223" s="16">
        <v>0</v>
      </c>
      <c r="W223" s="16">
        <v>1</v>
      </c>
      <c r="X223" s="16">
        <v>0</v>
      </c>
      <c r="Y223" s="16">
        <v>0</v>
      </c>
      <c r="Z223" s="16">
        <v>0</v>
      </c>
      <c r="AA223" s="16">
        <v>0</v>
      </c>
      <c r="AB223" s="16">
        <v>0</v>
      </c>
      <c r="AC223" s="16">
        <v>315</v>
      </c>
    </row>
    <row r="224" spans="1:29">
      <c r="A224" s="21" t="s">
        <v>286</v>
      </c>
      <c r="B224" s="22">
        <v>57.729307370000001</v>
      </c>
      <c r="C224" s="22">
        <v>-95.459928910000002</v>
      </c>
      <c r="D224" s="23" t="s">
        <v>287</v>
      </c>
      <c r="E224" s="24">
        <v>22</v>
      </c>
      <c r="F224" s="16">
        <v>109</v>
      </c>
      <c r="G224" s="16">
        <v>222</v>
      </c>
      <c r="H224" s="16">
        <v>0</v>
      </c>
      <c r="I224" s="16">
        <v>0</v>
      </c>
      <c r="J224" s="16">
        <v>0</v>
      </c>
      <c r="K224" s="16">
        <v>0</v>
      </c>
      <c r="L224" s="16">
        <v>0</v>
      </c>
      <c r="M224" s="16">
        <v>0</v>
      </c>
      <c r="N224" s="16">
        <v>0</v>
      </c>
      <c r="O224" s="16">
        <v>0</v>
      </c>
      <c r="P224" s="16">
        <v>0</v>
      </c>
      <c r="Q224" s="16">
        <v>18</v>
      </c>
      <c r="R224" s="16">
        <v>1</v>
      </c>
      <c r="S224" s="16">
        <v>0</v>
      </c>
      <c r="T224" s="16">
        <v>0</v>
      </c>
      <c r="U224" s="16">
        <v>0</v>
      </c>
      <c r="V224" s="16">
        <v>0</v>
      </c>
      <c r="W224" s="16">
        <v>2</v>
      </c>
      <c r="X224" s="16">
        <v>0</v>
      </c>
      <c r="Y224" s="16">
        <v>0</v>
      </c>
      <c r="Z224" s="16">
        <v>0</v>
      </c>
      <c r="AA224" s="16">
        <v>0</v>
      </c>
      <c r="AB224" s="16">
        <v>0</v>
      </c>
      <c r="AC224" s="16">
        <v>352</v>
      </c>
    </row>
    <row r="225" spans="1:29">
      <c r="A225" s="21" t="s">
        <v>288</v>
      </c>
      <c r="B225" s="22">
        <v>57.835482339999999</v>
      </c>
      <c r="C225" s="22">
        <v>-95.246943939999994</v>
      </c>
      <c r="D225" s="23" t="s">
        <v>241</v>
      </c>
      <c r="E225" s="24">
        <v>1</v>
      </c>
      <c r="F225" s="16">
        <v>129</v>
      </c>
      <c r="G225" s="16">
        <v>140</v>
      </c>
      <c r="H225" s="16">
        <v>4</v>
      </c>
      <c r="I225" s="16">
        <v>0</v>
      </c>
      <c r="J225" s="16">
        <v>0</v>
      </c>
      <c r="K225" s="16">
        <v>0</v>
      </c>
      <c r="L225" s="16">
        <v>0</v>
      </c>
      <c r="M225" s="16">
        <v>0</v>
      </c>
      <c r="N225" s="16">
        <v>0</v>
      </c>
      <c r="O225" s="16">
        <v>0</v>
      </c>
      <c r="P225" s="16">
        <v>0</v>
      </c>
      <c r="Q225" s="16">
        <v>42</v>
      </c>
      <c r="R225" s="16">
        <v>0</v>
      </c>
      <c r="S225" s="16">
        <v>4</v>
      </c>
      <c r="T225" s="16">
        <v>0</v>
      </c>
      <c r="U225" s="16">
        <v>0</v>
      </c>
      <c r="V225" s="16">
        <v>0</v>
      </c>
      <c r="W225" s="16">
        <v>2</v>
      </c>
      <c r="X225" s="16">
        <v>0</v>
      </c>
      <c r="Y225" s="16">
        <v>0</v>
      </c>
      <c r="Z225" s="16">
        <v>0</v>
      </c>
      <c r="AA225" s="16">
        <v>2</v>
      </c>
      <c r="AB225" s="16">
        <v>0</v>
      </c>
      <c r="AC225" s="16">
        <v>323</v>
      </c>
    </row>
    <row r="226" spans="1:29">
      <c r="A226" s="21" t="s">
        <v>289</v>
      </c>
      <c r="B226" s="22">
        <v>57.835482339999999</v>
      </c>
      <c r="C226" s="22">
        <v>-95.246943939999994</v>
      </c>
      <c r="D226" s="23" t="s">
        <v>243</v>
      </c>
      <c r="E226" s="24">
        <v>6</v>
      </c>
      <c r="F226" s="16">
        <v>62</v>
      </c>
      <c r="G226" s="16">
        <v>156</v>
      </c>
      <c r="H226" s="16">
        <v>1</v>
      </c>
      <c r="I226" s="16">
        <v>0</v>
      </c>
      <c r="J226" s="16">
        <v>0</v>
      </c>
      <c r="K226" s="16">
        <v>2</v>
      </c>
      <c r="L226" s="16">
        <v>0</v>
      </c>
      <c r="M226" s="16">
        <v>0</v>
      </c>
      <c r="N226" s="16">
        <v>0</v>
      </c>
      <c r="O226" s="16">
        <v>0</v>
      </c>
      <c r="P226" s="16">
        <v>0</v>
      </c>
      <c r="Q226" s="16">
        <v>36</v>
      </c>
      <c r="R226" s="16">
        <v>0</v>
      </c>
      <c r="S226" s="16">
        <v>0</v>
      </c>
      <c r="T226" s="16">
        <v>0</v>
      </c>
      <c r="U226" s="16">
        <v>0</v>
      </c>
      <c r="V226" s="16">
        <v>0</v>
      </c>
      <c r="W226" s="16">
        <v>7</v>
      </c>
      <c r="X226" s="16">
        <v>0</v>
      </c>
      <c r="Y226" s="16">
        <v>0</v>
      </c>
      <c r="Z226" s="16">
        <v>0</v>
      </c>
      <c r="AA226" s="16">
        <v>0</v>
      </c>
      <c r="AB226" s="16">
        <v>0</v>
      </c>
      <c r="AC226" s="16">
        <v>264</v>
      </c>
    </row>
    <row r="227" spans="1:29">
      <c r="A227" s="21" t="s">
        <v>290</v>
      </c>
      <c r="B227" s="22">
        <v>57.835482339999999</v>
      </c>
      <c r="C227" s="22">
        <v>-95.246943939999994</v>
      </c>
      <c r="D227" s="23" t="s">
        <v>247</v>
      </c>
      <c r="E227" s="24">
        <v>11</v>
      </c>
      <c r="F227" s="16">
        <v>99</v>
      </c>
      <c r="G227" s="16">
        <v>174</v>
      </c>
      <c r="H227" s="16">
        <v>1</v>
      </c>
      <c r="I227" s="16">
        <v>0</v>
      </c>
      <c r="J227" s="16">
        <v>0</v>
      </c>
      <c r="K227" s="16">
        <v>0</v>
      </c>
      <c r="L227" s="16">
        <v>0</v>
      </c>
      <c r="M227" s="16">
        <v>0</v>
      </c>
      <c r="N227" s="16">
        <v>0</v>
      </c>
      <c r="O227" s="16">
        <v>0</v>
      </c>
      <c r="P227" s="16">
        <v>2</v>
      </c>
      <c r="Q227" s="16">
        <v>38</v>
      </c>
      <c r="R227" s="16">
        <v>0</v>
      </c>
      <c r="S227" s="16">
        <v>0</v>
      </c>
      <c r="T227" s="16">
        <v>0</v>
      </c>
      <c r="U227" s="16">
        <v>0</v>
      </c>
      <c r="V227" s="16">
        <v>0</v>
      </c>
      <c r="W227" s="16">
        <v>3</v>
      </c>
      <c r="X227" s="16">
        <v>0</v>
      </c>
      <c r="Y227" s="16">
        <v>0</v>
      </c>
      <c r="Z227" s="16">
        <v>0</v>
      </c>
      <c r="AA227" s="16">
        <v>0</v>
      </c>
      <c r="AB227" s="16">
        <v>0</v>
      </c>
      <c r="AC227" s="16">
        <v>317</v>
      </c>
    </row>
    <row r="228" spans="1:29">
      <c r="A228" s="21" t="s">
        <v>291</v>
      </c>
      <c r="B228" s="22">
        <v>57.835482339999999</v>
      </c>
      <c r="C228" s="22">
        <v>-95.246943939999994</v>
      </c>
      <c r="D228" s="25" t="s">
        <v>249</v>
      </c>
      <c r="E228" s="24">
        <v>12.5</v>
      </c>
      <c r="F228" s="16">
        <v>123</v>
      </c>
      <c r="G228" s="16">
        <v>180</v>
      </c>
      <c r="H228" s="16">
        <v>0</v>
      </c>
      <c r="I228" s="16">
        <v>0</v>
      </c>
      <c r="J228" s="16">
        <v>0</v>
      </c>
      <c r="K228" s="16">
        <v>0</v>
      </c>
      <c r="L228" s="16">
        <v>0</v>
      </c>
      <c r="M228" s="16">
        <v>0</v>
      </c>
      <c r="N228" s="16">
        <v>0</v>
      </c>
      <c r="O228" s="16">
        <v>0</v>
      </c>
      <c r="P228" s="16">
        <v>0</v>
      </c>
      <c r="Q228" s="16">
        <v>34</v>
      </c>
      <c r="R228" s="16">
        <v>0</v>
      </c>
      <c r="S228" s="16">
        <v>0</v>
      </c>
      <c r="T228" s="16">
        <v>0</v>
      </c>
      <c r="U228" s="16">
        <v>1</v>
      </c>
      <c r="V228" s="16">
        <v>0</v>
      </c>
      <c r="W228" s="16">
        <v>5</v>
      </c>
      <c r="X228" s="16">
        <v>0</v>
      </c>
      <c r="Y228" s="16">
        <v>0</v>
      </c>
      <c r="Z228" s="16">
        <v>0</v>
      </c>
      <c r="AA228" s="16">
        <v>0</v>
      </c>
      <c r="AB228" s="16">
        <v>0</v>
      </c>
      <c r="AC228" s="16">
        <v>343</v>
      </c>
    </row>
    <row r="229" spans="1:29">
      <c r="A229" s="21" t="s">
        <v>292</v>
      </c>
      <c r="B229" s="22">
        <v>57.835482339999999</v>
      </c>
      <c r="C229" s="22">
        <v>-95.246943939999994</v>
      </c>
      <c r="D229" s="23" t="s">
        <v>287</v>
      </c>
      <c r="E229" s="24">
        <v>18</v>
      </c>
      <c r="F229" s="16">
        <v>304</v>
      </c>
      <c r="G229" s="16">
        <v>80</v>
      </c>
      <c r="H229" s="16">
        <v>0</v>
      </c>
      <c r="I229" s="16">
        <v>0</v>
      </c>
      <c r="J229" s="16">
        <v>0</v>
      </c>
      <c r="K229" s="16">
        <v>2</v>
      </c>
      <c r="L229" s="16">
        <v>0</v>
      </c>
      <c r="M229" s="16">
        <v>0</v>
      </c>
      <c r="N229" s="16">
        <v>0</v>
      </c>
      <c r="O229" s="16">
        <v>0</v>
      </c>
      <c r="P229" s="16">
        <v>4</v>
      </c>
      <c r="Q229" s="16">
        <v>13</v>
      </c>
      <c r="R229" s="16">
        <v>0</v>
      </c>
      <c r="S229" s="16">
        <v>1</v>
      </c>
      <c r="T229" s="16">
        <v>1</v>
      </c>
      <c r="U229" s="16">
        <v>0</v>
      </c>
      <c r="V229" s="16">
        <v>0</v>
      </c>
      <c r="W229" s="16">
        <v>6</v>
      </c>
      <c r="X229" s="16">
        <v>0</v>
      </c>
      <c r="Y229" s="16">
        <v>0</v>
      </c>
      <c r="Z229" s="16">
        <v>0</v>
      </c>
      <c r="AA229" s="16">
        <v>0</v>
      </c>
      <c r="AB229" s="16">
        <v>0</v>
      </c>
      <c r="AC229" s="16">
        <v>411</v>
      </c>
    </row>
    <row r="230" spans="1:29">
      <c r="A230" s="21" t="s">
        <v>293</v>
      </c>
      <c r="B230" s="22">
        <v>57.773438970000001</v>
      </c>
      <c r="C230" s="22">
        <v>-94.805647449999995</v>
      </c>
      <c r="D230" s="23" t="s">
        <v>257</v>
      </c>
      <c r="E230" s="21" t="s">
        <v>294</v>
      </c>
      <c r="F230" s="16">
        <v>101</v>
      </c>
      <c r="G230" s="16">
        <v>151</v>
      </c>
      <c r="H230" s="16">
        <v>2</v>
      </c>
      <c r="I230" s="16">
        <v>0</v>
      </c>
      <c r="J230" s="16">
        <v>0</v>
      </c>
      <c r="K230" s="16">
        <v>0</v>
      </c>
      <c r="L230" s="16">
        <v>0</v>
      </c>
      <c r="M230" s="16">
        <v>0</v>
      </c>
      <c r="N230" s="16">
        <v>0</v>
      </c>
      <c r="O230" s="16">
        <v>0</v>
      </c>
      <c r="P230" s="16">
        <v>0</v>
      </c>
      <c r="Q230" s="16">
        <v>41</v>
      </c>
      <c r="R230" s="16">
        <v>0</v>
      </c>
      <c r="S230" s="16">
        <v>0</v>
      </c>
      <c r="T230" s="16">
        <v>0</v>
      </c>
      <c r="U230" s="16">
        <v>0</v>
      </c>
      <c r="V230" s="16">
        <v>0</v>
      </c>
      <c r="W230" s="16">
        <v>0</v>
      </c>
      <c r="X230" s="16">
        <v>1</v>
      </c>
      <c r="Y230" s="16">
        <v>0</v>
      </c>
      <c r="Z230" s="16">
        <v>0</v>
      </c>
      <c r="AA230" s="16">
        <v>0</v>
      </c>
      <c r="AB230" s="16">
        <v>0</v>
      </c>
      <c r="AC230" s="16">
        <v>296</v>
      </c>
    </row>
    <row r="231" spans="1:29">
      <c r="A231" s="21" t="s">
        <v>295</v>
      </c>
      <c r="B231" s="22">
        <v>57.592149020000001</v>
      </c>
      <c r="C231" s="22">
        <v>-95.166452379999996</v>
      </c>
      <c r="D231" s="25" t="s">
        <v>257</v>
      </c>
      <c r="E231" s="21" t="s">
        <v>260</v>
      </c>
      <c r="F231" s="16">
        <v>189</v>
      </c>
      <c r="G231" s="16">
        <v>167</v>
      </c>
      <c r="H231" s="16">
        <v>2</v>
      </c>
      <c r="I231" s="16">
        <v>0</v>
      </c>
      <c r="J231" s="16">
        <v>0</v>
      </c>
      <c r="K231" s="16">
        <v>5</v>
      </c>
      <c r="L231" s="16">
        <v>0</v>
      </c>
      <c r="M231" s="16">
        <v>0</v>
      </c>
      <c r="N231" s="16">
        <v>0</v>
      </c>
      <c r="O231" s="16">
        <v>0</v>
      </c>
      <c r="P231" s="16">
        <v>0</v>
      </c>
      <c r="Q231" s="16">
        <v>38</v>
      </c>
      <c r="R231" s="16">
        <v>0</v>
      </c>
      <c r="S231" s="16">
        <v>0</v>
      </c>
      <c r="T231" s="16">
        <v>0</v>
      </c>
      <c r="U231" s="16">
        <v>0</v>
      </c>
      <c r="V231" s="16">
        <v>0</v>
      </c>
      <c r="W231" s="16">
        <v>3</v>
      </c>
      <c r="X231" s="16">
        <v>0</v>
      </c>
      <c r="Y231" s="16">
        <v>0</v>
      </c>
      <c r="Z231" s="16">
        <v>0</v>
      </c>
      <c r="AA231" s="16">
        <v>0</v>
      </c>
      <c r="AB231" s="16">
        <v>0</v>
      </c>
      <c r="AC231" s="16">
        <v>404</v>
      </c>
    </row>
    <row r="232" spans="1:29">
      <c r="A232" s="21" t="s">
        <v>296</v>
      </c>
      <c r="B232" s="22">
        <v>57.561260699999998</v>
      </c>
      <c r="C232" s="22">
        <v>-95.319724010000002</v>
      </c>
      <c r="D232" s="23" t="s">
        <v>281</v>
      </c>
      <c r="E232" s="27">
        <v>1.2</v>
      </c>
      <c r="F232" s="16">
        <v>106</v>
      </c>
      <c r="G232" s="16">
        <v>173</v>
      </c>
      <c r="H232" s="16">
        <v>3</v>
      </c>
      <c r="I232" s="16">
        <v>2</v>
      </c>
      <c r="J232" s="16">
        <v>0</v>
      </c>
      <c r="K232" s="16">
        <v>0</v>
      </c>
      <c r="L232" s="16">
        <v>0</v>
      </c>
      <c r="M232" s="16">
        <v>0</v>
      </c>
      <c r="N232" s="16">
        <v>0</v>
      </c>
      <c r="O232" s="16">
        <v>0</v>
      </c>
      <c r="P232" s="16">
        <v>0</v>
      </c>
      <c r="Q232" s="16">
        <v>10</v>
      </c>
      <c r="R232" s="16">
        <v>0</v>
      </c>
      <c r="S232" s="16">
        <v>1</v>
      </c>
      <c r="T232" s="16">
        <v>3</v>
      </c>
      <c r="U232" s="16">
        <v>0</v>
      </c>
      <c r="V232" s="16">
        <v>0</v>
      </c>
      <c r="W232" s="16">
        <v>4</v>
      </c>
      <c r="X232" s="16">
        <v>0</v>
      </c>
      <c r="Y232" s="16">
        <v>0</v>
      </c>
      <c r="Z232" s="16">
        <v>0</v>
      </c>
      <c r="AA232" s="16">
        <v>0</v>
      </c>
      <c r="AB232" s="16">
        <v>0</v>
      </c>
      <c r="AC232" s="16">
        <v>302</v>
      </c>
    </row>
    <row r="233" spans="1:29">
      <c r="A233" s="21" t="s">
        <v>297</v>
      </c>
      <c r="B233" s="22">
        <v>57.703634020000003</v>
      </c>
      <c r="C233" s="22">
        <v>-95.262268980000002</v>
      </c>
      <c r="D233" s="23" t="s">
        <v>257</v>
      </c>
      <c r="E233" s="21" t="s">
        <v>298</v>
      </c>
      <c r="F233" s="16">
        <v>203</v>
      </c>
      <c r="G233" s="16">
        <v>93</v>
      </c>
      <c r="H233" s="16">
        <v>0</v>
      </c>
      <c r="I233" s="16">
        <v>0</v>
      </c>
      <c r="J233" s="16">
        <v>0</v>
      </c>
      <c r="K233" s="16">
        <v>0</v>
      </c>
      <c r="L233" s="16">
        <v>0</v>
      </c>
      <c r="M233" s="16">
        <v>0</v>
      </c>
      <c r="N233" s="16">
        <v>0</v>
      </c>
      <c r="O233" s="16">
        <v>0</v>
      </c>
      <c r="P233" s="16">
        <v>1</v>
      </c>
      <c r="Q233" s="16">
        <v>17</v>
      </c>
      <c r="R233" s="16">
        <v>0</v>
      </c>
      <c r="S233" s="16">
        <v>3</v>
      </c>
      <c r="T233" s="16">
        <v>0</v>
      </c>
      <c r="U233" s="16">
        <v>0</v>
      </c>
      <c r="V233" s="16">
        <v>0</v>
      </c>
      <c r="W233" s="16">
        <v>1</v>
      </c>
      <c r="X233" s="16">
        <v>0</v>
      </c>
      <c r="Y233" s="16">
        <v>0</v>
      </c>
      <c r="Z233" s="16">
        <v>0</v>
      </c>
      <c r="AA233" s="16">
        <v>0</v>
      </c>
      <c r="AB233" s="16">
        <v>0</v>
      </c>
      <c r="AC233" s="16">
        <v>318</v>
      </c>
    </row>
    <row r="234" spans="1:29">
      <c r="A234" s="21" t="s">
        <v>299</v>
      </c>
      <c r="B234" s="22">
        <v>58.128657250000003</v>
      </c>
      <c r="C234" s="22">
        <v>-94.581849070000004</v>
      </c>
      <c r="D234" s="23" t="s">
        <v>257</v>
      </c>
      <c r="E234" s="27">
        <v>8.5</v>
      </c>
      <c r="F234" s="16">
        <v>113</v>
      </c>
      <c r="G234" s="16">
        <v>171</v>
      </c>
      <c r="H234" s="16">
        <v>3</v>
      </c>
      <c r="I234" s="16">
        <v>1</v>
      </c>
      <c r="J234" s="16">
        <v>0</v>
      </c>
      <c r="K234" s="16">
        <v>4</v>
      </c>
      <c r="L234" s="16">
        <v>0</v>
      </c>
      <c r="M234" s="16">
        <v>0</v>
      </c>
      <c r="N234" s="16">
        <v>0</v>
      </c>
      <c r="O234" s="16">
        <v>0</v>
      </c>
      <c r="P234" s="16">
        <v>0</v>
      </c>
      <c r="Q234" s="16">
        <v>39</v>
      </c>
      <c r="R234" s="16">
        <v>0</v>
      </c>
      <c r="S234" s="16">
        <v>0</v>
      </c>
      <c r="T234" s="16">
        <v>0</v>
      </c>
      <c r="U234" s="16">
        <v>0</v>
      </c>
      <c r="V234" s="16">
        <v>0</v>
      </c>
      <c r="W234" s="16">
        <v>2</v>
      </c>
      <c r="X234" s="16">
        <v>0</v>
      </c>
      <c r="Y234" s="16">
        <v>0</v>
      </c>
      <c r="Z234" s="16">
        <v>0</v>
      </c>
      <c r="AA234" s="16">
        <v>0</v>
      </c>
      <c r="AB234" s="16">
        <v>0</v>
      </c>
      <c r="AC234" s="16">
        <v>333</v>
      </c>
    </row>
  </sheetData>
  <pageMargins left="0.7" right="0.7" top="0.75" bottom="0.75" header="0.3" footer="0.3"/>
  <legacy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234"/>
  <sheetViews>
    <sheetView workbookViewId="0">
      <selection sqref="A1:AC1"/>
    </sheetView>
  </sheetViews>
  <sheetFormatPr defaultColWidth="9.140625" defaultRowHeight="12.75"/>
  <cols>
    <col min="1" max="1" width="31.42578125" style="29" customWidth="1"/>
    <col min="2" max="2" width="11.140625" style="8" customWidth="1"/>
    <col min="3" max="3" width="11.42578125" style="8" customWidth="1"/>
    <col min="4" max="4" width="32" style="8" customWidth="1"/>
    <col min="5" max="5" width="13.42578125" style="16" customWidth="1"/>
    <col min="6" max="6" width="13.42578125" style="33" customWidth="1"/>
    <col min="7" max="9" width="10.140625" style="33" customWidth="1"/>
    <col min="10" max="10" width="11.28515625" style="33" customWidth="1"/>
    <col min="11" max="11" width="13.42578125" style="33" customWidth="1"/>
    <col min="12" max="12" width="10" style="33" customWidth="1"/>
    <col min="13" max="14" width="8" style="33" customWidth="1"/>
    <col min="15" max="15" width="13.140625" style="33" customWidth="1"/>
    <col min="16" max="16" width="9.85546875" style="33" customWidth="1"/>
    <col min="17" max="17" width="16.85546875" style="33" customWidth="1"/>
    <col min="18" max="18" width="10" style="33" customWidth="1"/>
    <col min="19" max="19" width="8.140625" style="33" customWidth="1"/>
    <col min="20" max="20" width="10.5703125" style="33" customWidth="1"/>
    <col min="21" max="21" width="9.140625" style="33" customWidth="1"/>
    <col min="22" max="22" width="14.28515625" style="33" customWidth="1"/>
    <col min="23" max="23" width="11.5703125" style="33" customWidth="1"/>
    <col min="24" max="25" width="9.5703125" style="33" customWidth="1"/>
    <col min="26" max="26" width="17.85546875" style="33" customWidth="1"/>
    <col min="27" max="27" width="8" style="33" customWidth="1"/>
    <col min="28" max="28" width="11.28515625" style="33" customWidth="1"/>
    <col min="29" max="29" width="9.42578125" style="33" customWidth="1"/>
    <col min="30" max="16384" width="9.140625" style="8"/>
  </cols>
  <sheetData>
    <row r="1" spans="1:29" ht="17.25" customHeight="1">
      <c r="A1" s="7" t="s">
        <v>303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</row>
    <row r="2" spans="1:29" s="13" customFormat="1" ht="63.75">
      <c r="A2" s="32" t="s">
        <v>5</v>
      </c>
      <c r="B2" s="10" t="s">
        <v>6</v>
      </c>
      <c r="C2" s="10" t="s">
        <v>7</v>
      </c>
      <c r="D2" s="11" t="s">
        <v>8</v>
      </c>
      <c r="E2" s="11" t="s">
        <v>9</v>
      </c>
      <c r="F2" s="12" t="s">
        <v>10</v>
      </c>
      <c r="G2" s="12" t="s">
        <v>11</v>
      </c>
      <c r="H2" s="12" t="s">
        <v>12</v>
      </c>
      <c r="I2" s="12" t="s">
        <v>13</v>
      </c>
      <c r="J2" s="12" t="s">
        <v>14</v>
      </c>
      <c r="K2" s="12" t="s">
        <v>15</v>
      </c>
      <c r="L2" s="12" t="s">
        <v>16</v>
      </c>
      <c r="M2" s="12" t="s">
        <v>17</v>
      </c>
      <c r="N2" s="12" t="s">
        <v>301</v>
      </c>
      <c r="O2" s="12" t="s">
        <v>19</v>
      </c>
      <c r="P2" s="12" t="s">
        <v>20</v>
      </c>
      <c r="Q2" s="11" t="s">
        <v>21</v>
      </c>
      <c r="R2" s="11" t="s">
        <v>22</v>
      </c>
      <c r="S2" s="12" t="s">
        <v>23</v>
      </c>
      <c r="T2" s="12" t="s">
        <v>24</v>
      </c>
      <c r="U2" s="12" t="s">
        <v>25</v>
      </c>
      <c r="V2" s="12" t="s">
        <v>26</v>
      </c>
      <c r="W2" s="12" t="s">
        <v>27</v>
      </c>
      <c r="X2" s="12" t="s">
        <v>28</v>
      </c>
      <c r="Y2" s="12" t="s">
        <v>29</v>
      </c>
      <c r="Z2" s="12" t="s">
        <v>30</v>
      </c>
      <c r="AA2" s="12" t="s">
        <v>31</v>
      </c>
      <c r="AB2" s="12" t="s">
        <v>32</v>
      </c>
      <c r="AC2" s="12" t="s">
        <v>33</v>
      </c>
    </row>
    <row r="3" spans="1:29">
      <c r="A3" s="14" t="s">
        <v>34</v>
      </c>
      <c r="B3" s="15">
        <v>58.133884999999999</v>
      </c>
      <c r="C3" s="15">
        <v>-98.084804000000005</v>
      </c>
      <c r="D3" s="14" t="s">
        <v>35</v>
      </c>
      <c r="E3" s="14"/>
      <c r="F3" s="14">
        <v>173</v>
      </c>
      <c r="G3" s="14">
        <v>8</v>
      </c>
      <c r="H3" s="14">
        <v>0</v>
      </c>
      <c r="I3" s="14">
        <v>0</v>
      </c>
      <c r="J3" s="14">
        <v>0</v>
      </c>
      <c r="K3" s="14">
        <v>0</v>
      </c>
      <c r="L3" s="14">
        <v>1</v>
      </c>
      <c r="M3" s="14">
        <v>10</v>
      </c>
      <c r="N3" s="14">
        <v>0</v>
      </c>
      <c r="O3" s="14">
        <v>0</v>
      </c>
      <c r="P3" s="14">
        <v>0</v>
      </c>
      <c r="Q3" s="14">
        <v>7</v>
      </c>
      <c r="R3" s="14">
        <v>0</v>
      </c>
      <c r="S3" s="14">
        <v>11</v>
      </c>
      <c r="T3" s="14">
        <v>0</v>
      </c>
      <c r="U3" s="14">
        <v>0</v>
      </c>
      <c r="V3" s="14">
        <v>0</v>
      </c>
      <c r="W3" s="14">
        <v>2</v>
      </c>
      <c r="X3" s="14">
        <v>0</v>
      </c>
      <c r="Y3" s="14">
        <v>0</v>
      </c>
      <c r="Z3" s="14">
        <v>0</v>
      </c>
      <c r="AA3" s="14">
        <v>0</v>
      </c>
      <c r="AB3" s="14">
        <v>0</v>
      </c>
      <c r="AC3" s="14">
        <v>212</v>
      </c>
    </row>
    <row r="4" spans="1:29">
      <c r="A4" s="14" t="s">
        <v>36</v>
      </c>
      <c r="B4" s="15">
        <v>58.128802999999998</v>
      </c>
      <c r="C4" s="15">
        <v>-98.038522</v>
      </c>
      <c r="D4" s="14" t="s">
        <v>35</v>
      </c>
      <c r="E4" s="14"/>
      <c r="F4" s="14">
        <v>129</v>
      </c>
      <c r="G4" s="14">
        <v>14</v>
      </c>
      <c r="H4" s="14">
        <v>0</v>
      </c>
      <c r="I4" s="14">
        <v>1</v>
      </c>
      <c r="J4" s="14">
        <v>0</v>
      </c>
      <c r="K4" s="14">
        <v>0</v>
      </c>
      <c r="L4" s="14">
        <v>1</v>
      </c>
      <c r="M4" s="14">
        <v>0</v>
      </c>
      <c r="N4" s="14">
        <v>0</v>
      </c>
      <c r="O4" s="14">
        <v>0</v>
      </c>
      <c r="P4" s="14">
        <v>0</v>
      </c>
      <c r="Q4" s="14">
        <v>7</v>
      </c>
      <c r="R4" s="14">
        <v>0</v>
      </c>
      <c r="S4" s="14">
        <v>7</v>
      </c>
      <c r="T4" s="14">
        <v>0</v>
      </c>
      <c r="U4" s="14">
        <v>0</v>
      </c>
      <c r="V4" s="14">
        <v>0</v>
      </c>
      <c r="W4" s="14">
        <v>2</v>
      </c>
      <c r="X4" s="14">
        <v>0</v>
      </c>
      <c r="Y4" s="14">
        <v>0</v>
      </c>
      <c r="Z4" s="14">
        <v>0</v>
      </c>
      <c r="AA4" s="14">
        <v>0</v>
      </c>
      <c r="AB4" s="14">
        <v>0</v>
      </c>
      <c r="AC4" s="14">
        <v>161</v>
      </c>
    </row>
    <row r="5" spans="1:29">
      <c r="A5" s="14" t="s">
        <v>37</v>
      </c>
      <c r="B5" s="15">
        <v>58.134991999999997</v>
      </c>
      <c r="C5" s="15">
        <v>-98.100290999999999</v>
      </c>
      <c r="D5" s="14" t="s">
        <v>35</v>
      </c>
      <c r="E5" s="14"/>
      <c r="F5" s="14">
        <v>55</v>
      </c>
      <c r="G5" s="14">
        <v>2</v>
      </c>
      <c r="H5" s="14">
        <v>0</v>
      </c>
      <c r="I5" s="14">
        <v>0</v>
      </c>
      <c r="J5" s="14">
        <v>0</v>
      </c>
      <c r="K5" s="14">
        <v>0</v>
      </c>
      <c r="L5" s="14">
        <v>0</v>
      </c>
      <c r="M5" s="14">
        <v>0</v>
      </c>
      <c r="N5" s="14">
        <v>0</v>
      </c>
      <c r="O5" s="14">
        <v>0</v>
      </c>
      <c r="P5" s="14">
        <v>1</v>
      </c>
      <c r="Q5" s="14">
        <v>0</v>
      </c>
      <c r="R5" s="14">
        <v>0</v>
      </c>
      <c r="S5" s="14">
        <v>0</v>
      </c>
      <c r="T5" s="14">
        <v>0</v>
      </c>
      <c r="U5" s="14">
        <v>0</v>
      </c>
      <c r="V5" s="14">
        <v>0</v>
      </c>
      <c r="W5" s="14">
        <v>0</v>
      </c>
      <c r="X5" s="14">
        <v>0</v>
      </c>
      <c r="Y5" s="14">
        <v>0</v>
      </c>
      <c r="Z5" s="14">
        <v>0</v>
      </c>
      <c r="AA5" s="14">
        <v>0</v>
      </c>
      <c r="AB5" s="14">
        <v>0</v>
      </c>
      <c r="AC5" s="14">
        <v>58</v>
      </c>
    </row>
    <row r="6" spans="1:29">
      <c r="A6" s="17" t="s">
        <v>38</v>
      </c>
      <c r="B6" s="15">
        <v>57.973362999999999</v>
      </c>
      <c r="C6" s="15">
        <v>-95.101500000000001</v>
      </c>
      <c r="D6" s="14" t="s">
        <v>35</v>
      </c>
      <c r="E6" s="17"/>
      <c r="F6" s="14">
        <v>78</v>
      </c>
      <c r="G6" s="14">
        <v>83</v>
      </c>
      <c r="H6" s="14">
        <v>0</v>
      </c>
      <c r="I6" s="14">
        <v>0</v>
      </c>
      <c r="J6" s="14">
        <v>0</v>
      </c>
      <c r="K6" s="14">
        <v>0</v>
      </c>
      <c r="L6" s="14">
        <v>0</v>
      </c>
      <c r="M6" s="14">
        <v>0</v>
      </c>
      <c r="N6" s="14">
        <v>0</v>
      </c>
      <c r="O6" s="14">
        <v>0</v>
      </c>
      <c r="P6" s="14">
        <v>0</v>
      </c>
      <c r="Q6" s="14">
        <v>19</v>
      </c>
      <c r="R6" s="14">
        <v>0</v>
      </c>
      <c r="S6" s="14">
        <v>7</v>
      </c>
      <c r="T6" s="14">
        <v>0</v>
      </c>
      <c r="U6" s="14">
        <v>0</v>
      </c>
      <c r="V6" s="14">
        <v>0</v>
      </c>
      <c r="W6" s="14">
        <v>2</v>
      </c>
      <c r="X6" s="14">
        <v>0</v>
      </c>
      <c r="Y6" s="14">
        <v>0</v>
      </c>
      <c r="Z6" s="14">
        <v>0</v>
      </c>
      <c r="AA6" s="14">
        <v>5</v>
      </c>
      <c r="AB6" s="14">
        <v>0</v>
      </c>
      <c r="AC6" s="14">
        <v>194</v>
      </c>
    </row>
    <row r="7" spans="1:29">
      <c r="A7" s="14" t="s">
        <v>39</v>
      </c>
      <c r="B7" s="15">
        <v>58.139657</v>
      </c>
      <c r="C7" s="15">
        <v>-98.133577000000002</v>
      </c>
      <c r="D7" s="14" t="s">
        <v>40</v>
      </c>
      <c r="E7" s="14"/>
      <c r="F7" s="14">
        <v>161</v>
      </c>
      <c r="G7" s="14">
        <v>10</v>
      </c>
      <c r="H7" s="14">
        <v>0</v>
      </c>
      <c r="I7" s="14">
        <v>0</v>
      </c>
      <c r="J7" s="14">
        <v>0</v>
      </c>
      <c r="K7" s="14">
        <v>2</v>
      </c>
      <c r="L7" s="14">
        <v>0</v>
      </c>
      <c r="M7" s="14">
        <v>0</v>
      </c>
      <c r="N7" s="14">
        <v>0</v>
      </c>
      <c r="O7" s="14">
        <v>0</v>
      </c>
      <c r="P7" s="14">
        <v>2</v>
      </c>
      <c r="Q7" s="14">
        <v>3</v>
      </c>
      <c r="R7" s="14">
        <v>0</v>
      </c>
      <c r="S7" s="14">
        <v>3</v>
      </c>
      <c r="T7" s="14">
        <v>0</v>
      </c>
      <c r="U7" s="14">
        <v>0</v>
      </c>
      <c r="V7" s="14">
        <v>0</v>
      </c>
      <c r="W7" s="14">
        <v>1</v>
      </c>
      <c r="X7" s="14">
        <v>0</v>
      </c>
      <c r="Y7" s="14">
        <v>0</v>
      </c>
      <c r="Z7" s="14">
        <v>0</v>
      </c>
      <c r="AA7" s="14">
        <v>0</v>
      </c>
      <c r="AB7" s="14">
        <v>1</v>
      </c>
      <c r="AC7" s="14">
        <v>183</v>
      </c>
    </row>
    <row r="8" spans="1:29">
      <c r="A8" s="14" t="s">
        <v>41</v>
      </c>
      <c r="B8" s="15">
        <v>58.092644</v>
      </c>
      <c r="C8" s="15">
        <v>-98.217738999999995</v>
      </c>
      <c r="D8" s="14" t="s">
        <v>35</v>
      </c>
      <c r="E8" s="14"/>
      <c r="F8" s="14">
        <v>125</v>
      </c>
      <c r="G8" s="14">
        <v>0</v>
      </c>
      <c r="H8" s="14">
        <v>0</v>
      </c>
      <c r="I8" s="14">
        <v>0</v>
      </c>
      <c r="J8" s="14">
        <v>0</v>
      </c>
      <c r="K8" s="14">
        <v>0</v>
      </c>
      <c r="L8" s="14">
        <v>1</v>
      </c>
      <c r="M8" s="14">
        <v>0</v>
      </c>
      <c r="N8" s="14">
        <v>0</v>
      </c>
      <c r="O8" s="14">
        <v>0</v>
      </c>
      <c r="P8" s="14">
        <v>1</v>
      </c>
      <c r="Q8" s="14">
        <v>8</v>
      </c>
      <c r="R8" s="14">
        <v>0</v>
      </c>
      <c r="S8" s="14">
        <v>8</v>
      </c>
      <c r="T8" s="14">
        <v>0</v>
      </c>
      <c r="U8" s="14">
        <v>0</v>
      </c>
      <c r="V8" s="14">
        <v>0</v>
      </c>
      <c r="W8" s="14">
        <v>3</v>
      </c>
      <c r="X8" s="14">
        <v>0</v>
      </c>
      <c r="Y8" s="14">
        <v>0</v>
      </c>
      <c r="Z8" s="14">
        <v>0</v>
      </c>
      <c r="AA8" s="14">
        <v>0</v>
      </c>
      <c r="AB8" s="14">
        <v>0</v>
      </c>
      <c r="AC8" s="14">
        <v>146</v>
      </c>
    </row>
    <row r="9" spans="1:29">
      <c r="A9" s="14" t="s">
        <v>42</v>
      </c>
      <c r="B9" s="15">
        <v>58.082748000000002</v>
      </c>
      <c r="C9" s="15">
        <v>-98.114884000000004</v>
      </c>
      <c r="D9" s="14" t="s">
        <v>35</v>
      </c>
      <c r="E9" s="14"/>
      <c r="F9" s="14">
        <v>71</v>
      </c>
      <c r="G9" s="14">
        <v>7</v>
      </c>
      <c r="H9" s="14">
        <v>0</v>
      </c>
      <c r="I9" s="14">
        <v>0</v>
      </c>
      <c r="J9" s="14">
        <v>0</v>
      </c>
      <c r="K9" s="14">
        <v>0</v>
      </c>
      <c r="L9" s="14">
        <v>0</v>
      </c>
      <c r="M9" s="14">
        <v>0</v>
      </c>
      <c r="N9" s="14">
        <v>0</v>
      </c>
      <c r="O9" s="14">
        <v>0</v>
      </c>
      <c r="P9" s="14">
        <v>0</v>
      </c>
      <c r="Q9" s="14">
        <v>5</v>
      </c>
      <c r="R9" s="14">
        <v>0</v>
      </c>
      <c r="S9" s="14">
        <v>0</v>
      </c>
      <c r="T9" s="14">
        <v>0</v>
      </c>
      <c r="U9" s="14">
        <v>0</v>
      </c>
      <c r="V9" s="14">
        <v>0</v>
      </c>
      <c r="W9" s="14">
        <v>0</v>
      </c>
      <c r="X9" s="14">
        <v>0</v>
      </c>
      <c r="Y9" s="14">
        <v>0</v>
      </c>
      <c r="Z9" s="14">
        <v>0</v>
      </c>
      <c r="AA9" s="14">
        <v>0</v>
      </c>
      <c r="AB9" s="14">
        <v>0</v>
      </c>
      <c r="AC9" s="14">
        <v>83</v>
      </c>
    </row>
    <row r="10" spans="1:29">
      <c r="A10" s="17" t="s">
        <v>43</v>
      </c>
      <c r="B10" s="15">
        <v>58.193196999999998</v>
      </c>
      <c r="C10" s="15">
        <v>-95.410970000000006</v>
      </c>
      <c r="D10" s="17" t="s">
        <v>35</v>
      </c>
      <c r="E10" s="17"/>
      <c r="F10" s="14">
        <v>116</v>
      </c>
      <c r="G10" s="14">
        <v>103</v>
      </c>
      <c r="H10" s="14">
        <v>0</v>
      </c>
      <c r="I10" s="14">
        <v>0</v>
      </c>
      <c r="J10" s="14">
        <v>0</v>
      </c>
      <c r="K10" s="14">
        <v>0</v>
      </c>
      <c r="L10" s="14">
        <v>4</v>
      </c>
      <c r="M10" s="14">
        <v>1</v>
      </c>
      <c r="N10" s="14">
        <v>0</v>
      </c>
      <c r="O10" s="14">
        <v>0</v>
      </c>
      <c r="P10" s="14">
        <v>9</v>
      </c>
      <c r="Q10" s="14">
        <v>12</v>
      </c>
      <c r="R10" s="14">
        <v>0</v>
      </c>
      <c r="S10" s="14">
        <v>2</v>
      </c>
      <c r="T10" s="14">
        <v>0</v>
      </c>
      <c r="U10" s="14">
        <v>0</v>
      </c>
      <c r="V10" s="14">
        <v>0</v>
      </c>
      <c r="W10" s="14">
        <v>2</v>
      </c>
      <c r="X10" s="14">
        <v>0</v>
      </c>
      <c r="Y10" s="14">
        <v>0</v>
      </c>
      <c r="Z10" s="14">
        <v>0</v>
      </c>
      <c r="AA10" s="14">
        <v>0</v>
      </c>
      <c r="AB10" s="14">
        <v>1</v>
      </c>
      <c r="AC10" s="14">
        <v>250</v>
      </c>
    </row>
    <row r="11" spans="1:29">
      <c r="A11" s="14" t="s">
        <v>44</v>
      </c>
      <c r="B11" s="15">
        <v>58.035065000000003</v>
      </c>
      <c r="C11" s="15">
        <v>-95.231831</v>
      </c>
      <c r="D11" s="14" t="s">
        <v>35</v>
      </c>
      <c r="E11" s="14"/>
      <c r="F11" s="14">
        <v>67</v>
      </c>
      <c r="G11" s="14">
        <v>39</v>
      </c>
      <c r="H11" s="14">
        <v>1</v>
      </c>
      <c r="I11" s="14">
        <v>0</v>
      </c>
      <c r="J11" s="14">
        <v>0</v>
      </c>
      <c r="K11" s="14">
        <v>0</v>
      </c>
      <c r="L11" s="14">
        <v>1</v>
      </c>
      <c r="M11" s="14">
        <v>0</v>
      </c>
      <c r="N11" s="14">
        <v>0</v>
      </c>
      <c r="O11" s="14">
        <v>0</v>
      </c>
      <c r="P11" s="14">
        <v>0</v>
      </c>
      <c r="Q11" s="14">
        <v>31</v>
      </c>
      <c r="R11" s="14">
        <v>0</v>
      </c>
      <c r="S11" s="14">
        <v>3</v>
      </c>
      <c r="T11" s="14">
        <v>0</v>
      </c>
      <c r="U11" s="14">
        <v>0</v>
      </c>
      <c r="V11" s="14">
        <v>0</v>
      </c>
      <c r="W11" s="14">
        <v>2</v>
      </c>
      <c r="X11" s="14">
        <v>0</v>
      </c>
      <c r="Y11" s="14">
        <v>0</v>
      </c>
      <c r="Z11" s="14">
        <v>0</v>
      </c>
      <c r="AA11" s="14">
        <v>0</v>
      </c>
      <c r="AB11" s="14">
        <v>0</v>
      </c>
      <c r="AC11" s="14">
        <v>144</v>
      </c>
    </row>
    <row r="12" spans="1:29">
      <c r="A12" s="14" t="s">
        <v>45</v>
      </c>
      <c r="B12" s="15">
        <v>58.125968999999998</v>
      </c>
      <c r="C12" s="15">
        <v>-98.022385</v>
      </c>
      <c r="D12" s="14" t="s">
        <v>35</v>
      </c>
      <c r="E12" s="14"/>
      <c r="F12" s="14">
        <v>150</v>
      </c>
      <c r="G12" s="14">
        <v>2</v>
      </c>
      <c r="H12" s="14">
        <v>0</v>
      </c>
      <c r="I12" s="14">
        <v>0</v>
      </c>
      <c r="J12" s="14">
        <v>0</v>
      </c>
      <c r="K12" s="14">
        <v>0</v>
      </c>
      <c r="L12" s="14">
        <v>0</v>
      </c>
      <c r="M12" s="14">
        <v>2</v>
      </c>
      <c r="N12" s="14">
        <v>0</v>
      </c>
      <c r="O12" s="14">
        <v>0</v>
      </c>
      <c r="P12" s="14">
        <v>1</v>
      </c>
      <c r="Q12" s="14">
        <v>0</v>
      </c>
      <c r="R12" s="14">
        <v>0</v>
      </c>
      <c r="S12" s="14">
        <v>7</v>
      </c>
      <c r="T12" s="14">
        <v>0</v>
      </c>
      <c r="U12" s="14">
        <v>0</v>
      </c>
      <c r="V12" s="14">
        <v>0</v>
      </c>
      <c r="W12" s="14">
        <v>2</v>
      </c>
      <c r="X12" s="14">
        <v>0</v>
      </c>
      <c r="Y12" s="14">
        <v>0</v>
      </c>
      <c r="Z12" s="14">
        <v>0</v>
      </c>
      <c r="AA12" s="14">
        <v>0</v>
      </c>
      <c r="AB12" s="14">
        <v>0</v>
      </c>
      <c r="AC12" s="14">
        <v>164</v>
      </c>
    </row>
    <row r="13" spans="1:29">
      <c r="A13" s="18" t="s">
        <v>46</v>
      </c>
      <c r="B13" s="15">
        <v>58.530386</v>
      </c>
      <c r="C13" s="15">
        <v>-96.237644000000003</v>
      </c>
      <c r="D13" s="18" t="s">
        <v>35</v>
      </c>
      <c r="E13" s="18"/>
      <c r="F13" s="14">
        <v>20</v>
      </c>
      <c r="G13" s="14">
        <v>6</v>
      </c>
      <c r="H13" s="14">
        <v>0</v>
      </c>
      <c r="I13" s="14">
        <v>0</v>
      </c>
      <c r="J13" s="14">
        <v>0</v>
      </c>
      <c r="K13" s="14">
        <v>0</v>
      </c>
      <c r="L13" s="14">
        <v>0</v>
      </c>
      <c r="M13" s="14">
        <v>0</v>
      </c>
      <c r="N13" s="14">
        <v>0</v>
      </c>
      <c r="O13" s="14">
        <v>0</v>
      </c>
      <c r="P13" s="14">
        <v>11</v>
      </c>
      <c r="Q13" s="14">
        <v>0</v>
      </c>
      <c r="R13" s="14">
        <v>0</v>
      </c>
      <c r="S13" s="14">
        <v>2</v>
      </c>
      <c r="T13" s="14">
        <v>0</v>
      </c>
      <c r="U13" s="14">
        <v>1</v>
      </c>
      <c r="V13" s="14">
        <v>0</v>
      </c>
      <c r="W13" s="14">
        <v>0</v>
      </c>
      <c r="X13" s="14">
        <v>0</v>
      </c>
      <c r="Y13" s="14">
        <v>0</v>
      </c>
      <c r="Z13" s="14">
        <v>0</v>
      </c>
      <c r="AA13" s="14">
        <v>0</v>
      </c>
      <c r="AB13" s="14">
        <v>0</v>
      </c>
      <c r="AC13" s="14">
        <v>40</v>
      </c>
    </row>
    <row r="14" spans="1:29">
      <c r="A14" s="18" t="s">
        <v>47</v>
      </c>
      <c r="B14" s="15">
        <v>57.974035000000001</v>
      </c>
      <c r="C14" s="15">
        <v>-95.028993</v>
      </c>
      <c r="D14" s="18" t="s">
        <v>35</v>
      </c>
      <c r="E14" s="18"/>
      <c r="F14" s="14">
        <v>58</v>
      </c>
      <c r="G14" s="14">
        <v>79</v>
      </c>
      <c r="H14" s="14">
        <v>0</v>
      </c>
      <c r="I14" s="14">
        <v>0</v>
      </c>
      <c r="J14" s="14">
        <v>0</v>
      </c>
      <c r="K14" s="14">
        <v>1</v>
      </c>
      <c r="L14" s="14">
        <v>0</v>
      </c>
      <c r="M14" s="14">
        <v>2</v>
      </c>
      <c r="N14" s="14">
        <v>0</v>
      </c>
      <c r="O14" s="14">
        <v>0</v>
      </c>
      <c r="P14" s="14">
        <v>1</v>
      </c>
      <c r="Q14" s="14">
        <v>9</v>
      </c>
      <c r="R14" s="14">
        <v>0</v>
      </c>
      <c r="S14" s="14">
        <v>6</v>
      </c>
      <c r="T14" s="14">
        <v>0</v>
      </c>
      <c r="U14" s="14">
        <v>0</v>
      </c>
      <c r="V14" s="14">
        <v>0</v>
      </c>
      <c r="W14" s="14">
        <v>1</v>
      </c>
      <c r="X14" s="14">
        <v>0</v>
      </c>
      <c r="Y14" s="14">
        <v>0</v>
      </c>
      <c r="Z14" s="14">
        <v>0</v>
      </c>
      <c r="AA14" s="14">
        <v>0</v>
      </c>
      <c r="AB14" s="14">
        <v>0</v>
      </c>
      <c r="AC14" s="14">
        <v>157</v>
      </c>
    </row>
    <row r="15" spans="1:29">
      <c r="A15" s="18" t="s">
        <v>48</v>
      </c>
      <c r="B15" s="15">
        <v>58.211981999999999</v>
      </c>
      <c r="C15" s="15">
        <v>-95.713319999999996</v>
      </c>
      <c r="D15" s="18" t="s">
        <v>49</v>
      </c>
      <c r="E15" s="18"/>
      <c r="F15" s="14">
        <v>87</v>
      </c>
      <c r="G15" s="14">
        <v>52</v>
      </c>
      <c r="H15" s="14">
        <v>0</v>
      </c>
      <c r="I15" s="14">
        <v>0</v>
      </c>
      <c r="J15" s="14">
        <v>0</v>
      </c>
      <c r="K15" s="14">
        <v>0</v>
      </c>
      <c r="L15" s="14">
        <v>0</v>
      </c>
      <c r="M15" s="14">
        <v>0</v>
      </c>
      <c r="N15" s="14">
        <v>0</v>
      </c>
      <c r="O15" s="14">
        <v>0</v>
      </c>
      <c r="P15" s="14">
        <v>0</v>
      </c>
      <c r="Q15" s="14">
        <v>8</v>
      </c>
      <c r="R15" s="14">
        <v>0</v>
      </c>
      <c r="S15" s="14">
        <v>2</v>
      </c>
      <c r="T15" s="14">
        <v>0</v>
      </c>
      <c r="U15" s="14">
        <v>0</v>
      </c>
      <c r="V15" s="14">
        <v>0</v>
      </c>
      <c r="W15" s="14">
        <v>3</v>
      </c>
      <c r="X15" s="14">
        <v>1</v>
      </c>
      <c r="Y15" s="14">
        <v>0</v>
      </c>
      <c r="Z15" s="14">
        <v>0</v>
      </c>
      <c r="AA15" s="14">
        <v>0</v>
      </c>
      <c r="AB15" s="14">
        <v>0</v>
      </c>
      <c r="AC15" s="14">
        <v>153</v>
      </c>
    </row>
    <row r="16" spans="1:29">
      <c r="A16" s="18" t="s">
        <v>50</v>
      </c>
      <c r="B16" s="15">
        <v>58.062671999999999</v>
      </c>
      <c r="C16" s="15">
        <v>-95.102185000000006</v>
      </c>
      <c r="D16" s="14" t="s">
        <v>35</v>
      </c>
      <c r="E16" s="18"/>
      <c r="F16" s="14">
        <v>85</v>
      </c>
      <c r="G16" s="14">
        <v>78</v>
      </c>
      <c r="H16" s="14">
        <v>0</v>
      </c>
      <c r="I16" s="14">
        <v>0</v>
      </c>
      <c r="J16" s="14">
        <v>0</v>
      </c>
      <c r="K16" s="14">
        <v>1</v>
      </c>
      <c r="L16" s="14">
        <v>3</v>
      </c>
      <c r="M16" s="14">
        <v>1</v>
      </c>
      <c r="N16" s="14">
        <v>0</v>
      </c>
      <c r="O16" s="14">
        <v>0</v>
      </c>
      <c r="P16" s="14">
        <v>0</v>
      </c>
      <c r="Q16" s="14">
        <v>13</v>
      </c>
      <c r="R16" s="14">
        <v>0</v>
      </c>
      <c r="S16" s="14">
        <v>5</v>
      </c>
      <c r="T16" s="14">
        <v>0</v>
      </c>
      <c r="U16" s="14">
        <v>0</v>
      </c>
      <c r="V16" s="14">
        <v>0</v>
      </c>
      <c r="W16" s="14">
        <v>2</v>
      </c>
      <c r="X16" s="14">
        <v>0</v>
      </c>
      <c r="Y16" s="14">
        <v>0</v>
      </c>
      <c r="Z16" s="14">
        <v>0</v>
      </c>
      <c r="AA16" s="14">
        <v>0</v>
      </c>
      <c r="AB16" s="14">
        <v>0</v>
      </c>
      <c r="AC16" s="14">
        <v>188</v>
      </c>
    </row>
    <row r="17" spans="1:29">
      <c r="A17" s="18" t="s">
        <v>51</v>
      </c>
      <c r="B17" s="15">
        <v>58.226560999999997</v>
      </c>
      <c r="C17" s="15">
        <v>-95.807012</v>
      </c>
      <c r="D17" s="14" t="s">
        <v>35</v>
      </c>
      <c r="E17" s="18"/>
      <c r="F17" s="14">
        <v>90</v>
      </c>
      <c r="G17" s="14">
        <v>69</v>
      </c>
      <c r="H17" s="14">
        <v>0</v>
      </c>
      <c r="I17" s="14">
        <v>0</v>
      </c>
      <c r="J17" s="14">
        <v>0</v>
      </c>
      <c r="K17" s="14">
        <v>0</v>
      </c>
      <c r="L17" s="14">
        <v>1</v>
      </c>
      <c r="M17" s="14">
        <v>1</v>
      </c>
      <c r="N17" s="14">
        <v>0</v>
      </c>
      <c r="O17" s="14">
        <v>0</v>
      </c>
      <c r="P17" s="14">
        <v>1</v>
      </c>
      <c r="Q17" s="14">
        <v>14</v>
      </c>
      <c r="R17" s="14">
        <v>0</v>
      </c>
      <c r="S17" s="14">
        <v>6</v>
      </c>
      <c r="T17" s="14">
        <v>2</v>
      </c>
      <c r="U17" s="14">
        <v>0</v>
      </c>
      <c r="V17" s="14">
        <v>0</v>
      </c>
      <c r="W17" s="14">
        <v>3</v>
      </c>
      <c r="X17" s="14">
        <v>0</v>
      </c>
      <c r="Y17" s="14">
        <v>0</v>
      </c>
      <c r="Z17" s="14">
        <v>0</v>
      </c>
      <c r="AA17" s="14">
        <v>0</v>
      </c>
      <c r="AB17" s="14">
        <v>0</v>
      </c>
      <c r="AC17" s="14">
        <v>187</v>
      </c>
    </row>
    <row r="18" spans="1:29">
      <c r="A18" s="18" t="s">
        <v>52</v>
      </c>
      <c r="B18" s="15">
        <v>58.44811</v>
      </c>
      <c r="C18" s="15">
        <v>-96.719149999999999</v>
      </c>
      <c r="D18" s="14" t="s">
        <v>35</v>
      </c>
      <c r="E18" s="18"/>
      <c r="F18" s="14">
        <v>71</v>
      </c>
      <c r="G18" s="14">
        <v>30</v>
      </c>
      <c r="H18" s="14">
        <v>0</v>
      </c>
      <c r="I18" s="14">
        <v>0</v>
      </c>
      <c r="J18" s="14">
        <v>0</v>
      </c>
      <c r="K18" s="14">
        <v>1</v>
      </c>
      <c r="L18" s="14">
        <v>0</v>
      </c>
      <c r="M18" s="14">
        <v>0</v>
      </c>
      <c r="N18" s="14">
        <v>0</v>
      </c>
      <c r="O18" s="14">
        <v>0</v>
      </c>
      <c r="P18" s="14">
        <v>3</v>
      </c>
      <c r="Q18" s="14">
        <v>1</v>
      </c>
      <c r="R18" s="14">
        <v>0</v>
      </c>
      <c r="S18" s="14">
        <v>3</v>
      </c>
      <c r="T18" s="14">
        <v>0</v>
      </c>
      <c r="U18" s="14">
        <v>0</v>
      </c>
      <c r="V18" s="14">
        <v>0</v>
      </c>
      <c r="W18" s="14">
        <v>3</v>
      </c>
      <c r="X18" s="14">
        <v>0</v>
      </c>
      <c r="Y18" s="14">
        <v>0</v>
      </c>
      <c r="Z18" s="14">
        <v>0</v>
      </c>
      <c r="AA18" s="14">
        <v>0</v>
      </c>
      <c r="AB18" s="14">
        <v>0</v>
      </c>
      <c r="AC18" s="14">
        <v>112</v>
      </c>
    </row>
    <row r="19" spans="1:29">
      <c r="A19" s="18" t="s">
        <v>53</v>
      </c>
      <c r="B19" s="15">
        <v>58.205579</v>
      </c>
      <c r="C19" s="15">
        <v>-96.075357999999994</v>
      </c>
      <c r="D19" s="14" t="s">
        <v>35</v>
      </c>
      <c r="E19" s="18"/>
      <c r="F19" s="14">
        <v>71</v>
      </c>
      <c r="G19" s="14">
        <v>26</v>
      </c>
      <c r="H19" s="14">
        <v>0</v>
      </c>
      <c r="I19" s="14">
        <v>0</v>
      </c>
      <c r="J19" s="14">
        <v>0</v>
      </c>
      <c r="K19" s="14">
        <v>1</v>
      </c>
      <c r="L19" s="14">
        <v>0</v>
      </c>
      <c r="M19" s="14">
        <v>5</v>
      </c>
      <c r="N19" s="14">
        <v>0</v>
      </c>
      <c r="O19" s="14">
        <v>0</v>
      </c>
      <c r="P19" s="14">
        <v>3</v>
      </c>
      <c r="Q19" s="14">
        <v>9</v>
      </c>
      <c r="R19" s="14">
        <v>0</v>
      </c>
      <c r="S19" s="14">
        <v>6</v>
      </c>
      <c r="T19" s="14">
        <v>0</v>
      </c>
      <c r="U19" s="14">
        <v>1</v>
      </c>
      <c r="V19" s="14">
        <v>0</v>
      </c>
      <c r="W19" s="14">
        <v>3</v>
      </c>
      <c r="X19" s="14">
        <v>0</v>
      </c>
      <c r="Y19" s="14">
        <v>0</v>
      </c>
      <c r="Z19" s="14">
        <v>0</v>
      </c>
      <c r="AA19" s="14">
        <v>0</v>
      </c>
      <c r="AB19" s="14">
        <v>0</v>
      </c>
      <c r="AC19" s="14">
        <v>125</v>
      </c>
    </row>
    <row r="20" spans="1:29">
      <c r="A20" s="18" t="s">
        <v>54</v>
      </c>
      <c r="B20" s="15">
        <v>58.210451999999997</v>
      </c>
      <c r="C20" s="15">
        <v>-95.875967000000003</v>
      </c>
      <c r="D20" s="14" t="s">
        <v>35</v>
      </c>
      <c r="E20" s="18"/>
      <c r="F20" s="14">
        <v>56</v>
      </c>
      <c r="G20" s="14">
        <v>38</v>
      </c>
      <c r="H20" s="14">
        <v>0</v>
      </c>
      <c r="I20" s="14">
        <v>0</v>
      </c>
      <c r="J20" s="14">
        <v>0</v>
      </c>
      <c r="K20" s="14">
        <v>4</v>
      </c>
      <c r="L20" s="14">
        <v>0</v>
      </c>
      <c r="M20" s="14">
        <v>0</v>
      </c>
      <c r="N20" s="14">
        <v>0</v>
      </c>
      <c r="O20" s="14">
        <v>0</v>
      </c>
      <c r="P20" s="14">
        <v>0</v>
      </c>
      <c r="Q20" s="14">
        <v>24</v>
      </c>
      <c r="R20" s="14">
        <v>0</v>
      </c>
      <c r="S20" s="14">
        <v>4</v>
      </c>
      <c r="T20" s="14">
        <v>0</v>
      </c>
      <c r="U20" s="14">
        <v>0</v>
      </c>
      <c r="V20" s="14">
        <v>0</v>
      </c>
      <c r="W20" s="14">
        <v>1</v>
      </c>
      <c r="X20" s="14">
        <v>0</v>
      </c>
      <c r="Y20" s="14">
        <v>0</v>
      </c>
      <c r="Z20" s="14">
        <v>0</v>
      </c>
      <c r="AA20" s="14">
        <v>0</v>
      </c>
      <c r="AB20" s="14">
        <v>1</v>
      </c>
      <c r="AC20" s="14">
        <v>128</v>
      </c>
    </row>
    <row r="21" spans="1:29">
      <c r="A21" s="18" t="s">
        <v>55</v>
      </c>
      <c r="B21" s="15">
        <v>58.383370999999997</v>
      </c>
      <c r="C21" s="15">
        <v>-95.547318000000004</v>
      </c>
      <c r="D21" s="18" t="s">
        <v>56</v>
      </c>
      <c r="E21" s="18"/>
      <c r="F21" s="14">
        <v>15</v>
      </c>
      <c r="G21" s="14">
        <v>6</v>
      </c>
      <c r="H21" s="14">
        <v>0</v>
      </c>
      <c r="I21" s="14">
        <v>0</v>
      </c>
      <c r="J21" s="14">
        <v>0</v>
      </c>
      <c r="K21" s="14">
        <v>0</v>
      </c>
      <c r="L21" s="14">
        <v>0</v>
      </c>
      <c r="M21" s="14">
        <v>0</v>
      </c>
      <c r="N21" s="14">
        <v>0</v>
      </c>
      <c r="O21" s="14">
        <v>0</v>
      </c>
      <c r="P21" s="14">
        <v>0</v>
      </c>
      <c r="Q21" s="14">
        <v>0</v>
      </c>
      <c r="R21" s="14">
        <v>0</v>
      </c>
      <c r="S21" s="14">
        <v>0</v>
      </c>
      <c r="T21" s="14">
        <v>0</v>
      </c>
      <c r="U21" s="14">
        <v>0</v>
      </c>
      <c r="V21" s="14">
        <v>0</v>
      </c>
      <c r="W21" s="14">
        <v>0</v>
      </c>
      <c r="X21" s="14">
        <v>0</v>
      </c>
      <c r="Y21" s="14">
        <v>0</v>
      </c>
      <c r="Z21" s="14">
        <v>0</v>
      </c>
      <c r="AA21" s="14">
        <v>0</v>
      </c>
      <c r="AB21" s="14">
        <v>0</v>
      </c>
      <c r="AC21" s="14">
        <v>21</v>
      </c>
    </row>
    <row r="22" spans="1:29">
      <c r="A22" s="18" t="s">
        <v>57</v>
      </c>
      <c r="B22" s="15">
        <v>58.306747000000001</v>
      </c>
      <c r="C22" s="15">
        <v>-95.781429000000003</v>
      </c>
      <c r="D22" s="18" t="s">
        <v>35</v>
      </c>
      <c r="E22" s="18"/>
      <c r="F22" s="14">
        <v>46</v>
      </c>
      <c r="G22" s="14">
        <v>31</v>
      </c>
      <c r="H22" s="14">
        <v>0</v>
      </c>
      <c r="I22" s="14">
        <v>0</v>
      </c>
      <c r="J22" s="14">
        <v>0</v>
      </c>
      <c r="K22" s="14">
        <v>0</v>
      </c>
      <c r="L22" s="14">
        <v>2</v>
      </c>
      <c r="M22" s="14">
        <v>0</v>
      </c>
      <c r="N22" s="14">
        <v>0</v>
      </c>
      <c r="O22" s="14">
        <v>0</v>
      </c>
      <c r="P22" s="14">
        <v>9</v>
      </c>
      <c r="Q22" s="14">
        <v>0</v>
      </c>
      <c r="R22" s="14">
        <v>0</v>
      </c>
      <c r="S22" s="14">
        <v>2</v>
      </c>
      <c r="T22" s="14">
        <v>0</v>
      </c>
      <c r="U22" s="14">
        <v>0</v>
      </c>
      <c r="V22" s="14">
        <v>0</v>
      </c>
      <c r="W22" s="14">
        <v>0</v>
      </c>
      <c r="X22" s="14">
        <v>0</v>
      </c>
      <c r="Y22" s="14">
        <v>0</v>
      </c>
      <c r="Z22" s="14">
        <v>0</v>
      </c>
      <c r="AA22" s="14">
        <v>0</v>
      </c>
      <c r="AB22" s="14">
        <v>0</v>
      </c>
      <c r="AC22" s="14">
        <v>90</v>
      </c>
    </row>
    <row r="23" spans="1:29">
      <c r="A23" s="18" t="s">
        <v>58</v>
      </c>
      <c r="B23" s="15">
        <v>58.721305999999998</v>
      </c>
      <c r="C23" s="15">
        <v>-95.036134000000004</v>
      </c>
      <c r="D23" s="18" t="s">
        <v>35</v>
      </c>
      <c r="E23" s="18"/>
      <c r="F23" s="14">
        <v>159</v>
      </c>
      <c r="G23" s="14">
        <v>21</v>
      </c>
      <c r="H23" s="14">
        <v>2</v>
      </c>
      <c r="I23" s="14">
        <v>0</v>
      </c>
      <c r="J23" s="14">
        <v>0</v>
      </c>
      <c r="K23" s="14">
        <v>1</v>
      </c>
      <c r="L23" s="14">
        <v>3</v>
      </c>
      <c r="M23" s="14">
        <v>0</v>
      </c>
      <c r="N23" s="14">
        <v>0</v>
      </c>
      <c r="O23" s="14">
        <v>0</v>
      </c>
      <c r="P23" s="14">
        <v>4</v>
      </c>
      <c r="Q23" s="14">
        <v>5</v>
      </c>
      <c r="R23" s="14">
        <v>0</v>
      </c>
      <c r="S23" s="14">
        <v>4</v>
      </c>
      <c r="T23" s="14">
        <v>0</v>
      </c>
      <c r="U23" s="14">
        <v>0</v>
      </c>
      <c r="V23" s="14">
        <v>0</v>
      </c>
      <c r="W23" s="14">
        <v>3</v>
      </c>
      <c r="X23" s="14">
        <v>1</v>
      </c>
      <c r="Y23" s="14">
        <v>0</v>
      </c>
      <c r="Z23" s="14">
        <v>0</v>
      </c>
      <c r="AA23" s="14">
        <v>0</v>
      </c>
      <c r="AB23" s="14">
        <v>0</v>
      </c>
      <c r="AC23" s="14">
        <v>203</v>
      </c>
    </row>
    <row r="24" spans="1:29">
      <c r="A24" s="18" t="s">
        <v>59</v>
      </c>
      <c r="B24" s="15">
        <v>58.660746000000003</v>
      </c>
      <c r="C24" s="15">
        <v>-94.992168000000007</v>
      </c>
      <c r="D24" s="18" t="s">
        <v>60</v>
      </c>
      <c r="E24" s="18"/>
      <c r="F24" s="14">
        <v>14</v>
      </c>
      <c r="G24" s="14">
        <v>210</v>
      </c>
      <c r="H24" s="14">
        <v>0</v>
      </c>
      <c r="I24" s="14">
        <v>0</v>
      </c>
      <c r="J24" s="14">
        <v>0</v>
      </c>
      <c r="K24" s="14">
        <v>0</v>
      </c>
      <c r="L24" s="14">
        <v>0</v>
      </c>
      <c r="M24" s="14">
        <v>0</v>
      </c>
      <c r="N24" s="14">
        <v>0</v>
      </c>
      <c r="O24" s="14">
        <v>0</v>
      </c>
      <c r="P24" s="14">
        <v>0</v>
      </c>
      <c r="Q24" s="14">
        <v>0</v>
      </c>
      <c r="R24" s="14">
        <v>0</v>
      </c>
      <c r="S24" s="14">
        <v>7</v>
      </c>
      <c r="T24" s="14">
        <v>0</v>
      </c>
      <c r="U24" s="14">
        <v>0</v>
      </c>
      <c r="V24" s="14">
        <v>0</v>
      </c>
      <c r="W24" s="14">
        <v>0</v>
      </c>
      <c r="X24" s="14">
        <v>0</v>
      </c>
      <c r="Y24" s="14">
        <v>0</v>
      </c>
      <c r="Z24" s="14">
        <v>0</v>
      </c>
      <c r="AA24" s="14">
        <v>0</v>
      </c>
      <c r="AB24" s="14">
        <v>0</v>
      </c>
      <c r="AC24" s="14">
        <v>231</v>
      </c>
    </row>
    <row r="25" spans="1:29">
      <c r="A25" s="18" t="s">
        <v>61</v>
      </c>
      <c r="B25" s="15">
        <v>58.287340999999998</v>
      </c>
      <c r="C25" s="15">
        <v>-95.976704999999995</v>
      </c>
      <c r="D25" s="18" t="s">
        <v>35</v>
      </c>
      <c r="E25" s="18"/>
      <c r="F25" s="14">
        <v>96</v>
      </c>
      <c r="G25" s="14">
        <v>64</v>
      </c>
      <c r="H25" s="14">
        <v>0</v>
      </c>
      <c r="I25" s="14">
        <v>0</v>
      </c>
      <c r="J25" s="14">
        <v>0</v>
      </c>
      <c r="K25" s="14">
        <v>0</v>
      </c>
      <c r="L25" s="14">
        <v>1</v>
      </c>
      <c r="M25" s="14">
        <v>0</v>
      </c>
      <c r="N25" s="14">
        <v>0</v>
      </c>
      <c r="O25" s="14">
        <v>2</v>
      </c>
      <c r="P25" s="14">
        <v>3</v>
      </c>
      <c r="Q25" s="14">
        <v>5</v>
      </c>
      <c r="R25" s="14">
        <v>0</v>
      </c>
      <c r="S25" s="14">
        <v>9</v>
      </c>
      <c r="T25" s="14">
        <v>0</v>
      </c>
      <c r="U25" s="14">
        <v>0</v>
      </c>
      <c r="V25" s="14">
        <v>0</v>
      </c>
      <c r="W25" s="14">
        <v>2</v>
      </c>
      <c r="X25" s="14">
        <v>0</v>
      </c>
      <c r="Y25" s="14">
        <v>0</v>
      </c>
      <c r="Z25" s="14">
        <v>0</v>
      </c>
      <c r="AA25" s="14">
        <v>1</v>
      </c>
      <c r="AB25" s="14">
        <v>0</v>
      </c>
      <c r="AC25" s="14">
        <v>183</v>
      </c>
    </row>
    <row r="26" spans="1:29">
      <c r="A26" s="18" t="s">
        <v>62</v>
      </c>
      <c r="B26" s="15">
        <v>58.117140999999997</v>
      </c>
      <c r="C26" s="15">
        <v>-95.824072000000001</v>
      </c>
      <c r="D26" s="18" t="s">
        <v>35</v>
      </c>
      <c r="E26" s="18"/>
      <c r="F26" s="14">
        <v>89</v>
      </c>
      <c r="G26" s="14">
        <v>25</v>
      </c>
      <c r="H26" s="14">
        <v>0</v>
      </c>
      <c r="I26" s="14">
        <v>0</v>
      </c>
      <c r="J26" s="14">
        <v>0</v>
      </c>
      <c r="K26" s="14">
        <v>0</v>
      </c>
      <c r="L26" s="14">
        <v>1</v>
      </c>
      <c r="M26" s="14">
        <v>0</v>
      </c>
      <c r="N26" s="14">
        <v>0</v>
      </c>
      <c r="O26" s="14">
        <v>0</v>
      </c>
      <c r="P26" s="14">
        <v>4</v>
      </c>
      <c r="Q26" s="14">
        <v>2</v>
      </c>
      <c r="R26" s="14">
        <v>0</v>
      </c>
      <c r="S26" s="14">
        <v>5</v>
      </c>
      <c r="T26" s="14">
        <v>0</v>
      </c>
      <c r="U26" s="14">
        <v>0</v>
      </c>
      <c r="V26" s="14">
        <v>0</v>
      </c>
      <c r="W26" s="14">
        <v>1</v>
      </c>
      <c r="X26" s="14">
        <v>0</v>
      </c>
      <c r="Y26" s="14">
        <v>0</v>
      </c>
      <c r="Z26" s="14">
        <v>0</v>
      </c>
      <c r="AA26" s="14">
        <v>0</v>
      </c>
      <c r="AB26" s="14">
        <v>0</v>
      </c>
      <c r="AC26" s="14">
        <v>127</v>
      </c>
    </row>
    <row r="27" spans="1:29">
      <c r="A27" s="18" t="s">
        <v>63</v>
      </c>
      <c r="B27" s="15">
        <v>58.129154999999997</v>
      </c>
      <c r="C27" s="15">
        <v>-98.047538000000003</v>
      </c>
      <c r="D27" s="18" t="s">
        <v>35</v>
      </c>
      <c r="E27" s="18"/>
      <c r="F27" s="14">
        <v>175</v>
      </c>
      <c r="G27" s="14">
        <v>22</v>
      </c>
      <c r="H27" s="14">
        <v>0</v>
      </c>
      <c r="I27" s="14">
        <v>0</v>
      </c>
      <c r="J27" s="14">
        <v>0</v>
      </c>
      <c r="K27" s="14">
        <v>0</v>
      </c>
      <c r="L27" s="14">
        <v>1</v>
      </c>
      <c r="M27" s="14">
        <v>0</v>
      </c>
      <c r="N27" s="14">
        <v>0</v>
      </c>
      <c r="O27" s="14">
        <v>0</v>
      </c>
      <c r="P27" s="14">
        <v>0</v>
      </c>
      <c r="Q27" s="14">
        <v>4</v>
      </c>
      <c r="R27" s="14">
        <v>0</v>
      </c>
      <c r="S27" s="14">
        <v>4</v>
      </c>
      <c r="T27" s="14">
        <v>0</v>
      </c>
      <c r="U27" s="14">
        <v>0</v>
      </c>
      <c r="V27" s="14">
        <v>0</v>
      </c>
      <c r="W27" s="14">
        <v>0</v>
      </c>
      <c r="X27" s="14">
        <v>0</v>
      </c>
      <c r="Y27" s="14">
        <v>0</v>
      </c>
      <c r="Z27" s="14">
        <v>0</v>
      </c>
      <c r="AA27" s="14">
        <v>0</v>
      </c>
      <c r="AB27" s="14">
        <v>1</v>
      </c>
      <c r="AC27" s="14">
        <v>207</v>
      </c>
    </row>
    <row r="28" spans="1:29">
      <c r="A28" s="18" t="s">
        <v>64</v>
      </c>
      <c r="B28" s="15">
        <v>58.414351000000003</v>
      </c>
      <c r="C28" s="15">
        <v>-96.564633999999998</v>
      </c>
      <c r="D28" s="18" t="s">
        <v>65</v>
      </c>
      <c r="E28" s="18"/>
      <c r="F28" s="14">
        <v>28</v>
      </c>
      <c r="G28" s="14">
        <v>0</v>
      </c>
      <c r="H28" s="14">
        <v>0</v>
      </c>
      <c r="I28" s="14">
        <v>0</v>
      </c>
      <c r="J28" s="14">
        <v>0</v>
      </c>
      <c r="K28" s="14">
        <v>0</v>
      </c>
      <c r="L28" s="14">
        <v>0</v>
      </c>
      <c r="M28" s="14">
        <v>1</v>
      </c>
      <c r="N28" s="14">
        <v>0</v>
      </c>
      <c r="O28" s="14">
        <v>0</v>
      </c>
      <c r="P28" s="14">
        <v>0</v>
      </c>
      <c r="Q28" s="14">
        <v>0</v>
      </c>
      <c r="R28" s="14">
        <v>0</v>
      </c>
      <c r="S28" s="14">
        <v>0</v>
      </c>
      <c r="T28" s="14">
        <v>0</v>
      </c>
      <c r="U28" s="14">
        <v>0</v>
      </c>
      <c r="V28" s="14">
        <v>0</v>
      </c>
      <c r="W28" s="14">
        <v>0</v>
      </c>
      <c r="X28" s="14">
        <v>0</v>
      </c>
      <c r="Y28" s="14">
        <v>0</v>
      </c>
      <c r="Z28" s="14">
        <v>0</v>
      </c>
      <c r="AA28" s="14">
        <v>0</v>
      </c>
      <c r="AB28" s="14">
        <v>0</v>
      </c>
      <c r="AC28" s="14">
        <v>29</v>
      </c>
    </row>
    <row r="29" spans="1:29">
      <c r="A29" s="18" t="s">
        <v>66</v>
      </c>
      <c r="B29" s="15">
        <v>58.218688999999998</v>
      </c>
      <c r="C29" s="15">
        <v>-96.578945000000004</v>
      </c>
      <c r="D29" s="18" t="s">
        <v>35</v>
      </c>
      <c r="E29" s="18"/>
      <c r="F29" s="14">
        <v>87</v>
      </c>
      <c r="G29" s="14">
        <v>25</v>
      </c>
      <c r="H29" s="14">
        <v>0</v>
      </c>
      <c r="I29" s="14">
        <v>0</v>
      </c>
      <c r="J29" s="14">
        <v>0</v>
      </c>
      <c r="K29" s="14">
        <v>0</v>
      </c>
      <c r="L29" s="14">
        <v>0</v>
      </c>
      <c r="M29" s="14">
        <v>0</v>
      </c>
      <c r="N29" s="14">
        <v>13</v>
      </c>
      <c r="O29" s="14">
        <v>4</v>
      </c>
      <c r="P29" s="14">
        <v>8</v>
      </c>
      <c r="Q29" s="14">
        <v>8</v>
      </c>
      <c r="R29" s="14">
        <v>0</v>
      </c>
      <c r="S29" s="14">
        <v>14</v>
      </c>
      <c r="T29" s="14">
        <v>0</v>
      </c>
      <c r="U29" s="14">
        <v>0</v>
      </c>
      <c r="V29" s="14">
        <v>0</v>
      </c>
      <c r="W29" s="14">
        <v>0</v>
      </c>
      <c r="X29" s="14">
        <v>0</v>
      </c>
      <c r="Y29" s="14">
        <v>0</v>
      </c>
      <c r="Z29" s="14">
        <v>0</v>
      </c>
      <c r="AA29" s="14">
        <v>0</v>
      </c>
      <c r="AB29" s="14">
        <v>1</v>
      </c>
      <c r="AC29" s="14">
        <v>160</v>
      </c>
    </row>
    <row r="30" spans="1:29">
      <c r="A30" s="18" t="s">
        <v>67</v>
      </c>
      <c r="B30" s="15">
        <v>58.401237999999999</v>
      </c>
      <c r="C30" s="15">
        <v>-97.000834999999995</v>
      </c>
      <c r="D30" s="18" t="s">
        <v>35</v>
      </c>
      <c r="E30" s="18"/>
      <c r="F30" s="14">
        <v>116</v>
      </c>
      <c r="G30" s="14">
        <v>95</v>
      </c>
      <c r="H30" s="14">
        <v>0</v>
      </c>
      <c r="I30" s="14">
        <v>0</v>
      </c>
      <c r="J30" s="14">
        <v>0</v>
      </c>
      <c r="K30" s="14">
        <v>0</v>
      </c>
      <c r="L30" s="14">
        <v>1</v>
      </c>
      <c r="M30" s="14">
        <v>0</v>
      </c>
      <c r="N30" s="14">
        <v>0</v>
      </c>
      <c r="O30" s="14">
        <v>0</v>
      </c>
      <c r="P30" s="14">
        <v>1</v>
      </c>
      <c r="Q30" s="14">
        <v>41</v>
      </c>
      <c r="R30" s="14">
        <v>0</v>
      </c>
      <c r="S30" s="14">
        <v>6</v>
      </c>
      <c r="T30" s="14">
        <v>0</v>
      </c>
      <c r="U30" s="14">
        <v>0</v>
      </c>
      <c r="V30" s="14">
        <v>0</v>
      </c>
      <c r="W30" s="14">
        <v>2</v>
      </c>
      <c r="X30" s="14">
        <v>0</v>
      </c>
      <c r="Y30" s="14">
        <v>0</v>
      </c>
      <c r="Z30" s="14">
        <v>0</v>
      </c>
      <c r="AA30" s="14">
        <v>0</v>
      </c>
      <c r="AB30" s="14">
        <v>0</v>
      </c>
      <c r="AC30" s="14">
        <v>262</v>
      </c>
    </row>
    <row r="31" spans="1:29">
      <c r="A31" s="18" t="s">
        <v>68</v>
      </c>
      <c r="B31" s="15">
        <v>58.364865999999999</v>
      </c>
      <c r="C31" s="15">
        <v>-97.079443999999995</v>
      </c>
      <c r="D31" s="18" t="s">
        <v>35</v>
      </c>
      <c r="E31" s="18"/>
      <c r="F31" s="14">
        <v>96</v>
      </c>
      <c r="G31" s="14">
        <v>2</v>
      </c>
      <c r="H31" s="14">
        <v>0</v>
      </c>
      <c r="I31" s="14">
        <v>0</v>
      </c>
      <c r="J31" s="14">
        <v>0</v>
      </c>
      <c r="K31" s="14">
        <v>0</v>
      </c>
      <c r="L31" s="14">
        <v>1</v>
      </c>
      <c r="M31" s="14">
        <v>1</v>
      </c>
      <c r="N31" s="14">
        <v>0</v>
      </c>
      <c r="O31" s="14">
        <v>0</v>
      </c>
      <c r="P31" s="14">
        <v>0</v>
      </c>
      <c r="Q31" s="14">
        <v>5</v>
      </c>
      <c r="R31" s="14">
        <v>0</v>
      </c>
      <c r="S31" s="14">
        <v>3</v>
      </c>
      <c r="T31" s="14">
        <v>0</v>
      </c>
      <c r="U31" s="14">
        <v>0</v>
      </c>
      <c r="V31" s="14">
        <v>0</v>
      </c>
      <c r="W31" s="14">
        <v>1</v>
      </c>
      <c r="X31" s="14">
        <v>0</v>
      </c>
      <c r="Y31" s="14">
        <v>0</v>
      </c>
      <c r="Z31" s="14">
        <v>0</v>
      </c>
      <c r="AA31" s="14">
        <v>0</v>
      </c>
      <c r="AB31" s="14">
        <v>0</v>
      </c>
      <c r="AC31" s="14">
        <v>109</v>
      </c>
    </row>
    <row r="32" spans="1:29">
      <c r="A32" s="18" t="s">
        <v>69</v>
      </c>
      <c r="B32" s="15">
        <v>58.453567</v>
      </c>
      <c r="C32" s="15">
        <v>-96.558181000000005</v>
      </c>
      <c r="D32" s="18" t="s">
        <v>35</v>
      </c>
      <c r="E32" s="18"/>
      <c r="F32" s="14">
        <v>44</v>
      </c>
      <c r="G32" s="14">
        <v>5</v>
      </c>
      <c r="H32" s="14">
        <v>0</v>
      </c>
      <c r="I32" s="14">
        <v>0</v>
      </c>
      <c r="J32" s="14">
        <v>0</v>
      </c>
      <c r="K32" s="14">
        <v>0</v>
      </c>
      <c r="L32" s="14">
        <v>2</v>
      </c>
      <c r="M32" s="14">
        <v>0</v>
      </c>
      <c r="N32" s="14">
        <v>0</v>
      </c>
      <c r="O32" s="14">
        <v>0</v>
      </c>
      <c r="P32" s="14">
        <v>0</v>
      </c>
      <c r="Q32" s="14">
        <v>3</v>
      </c>
      <c r="R32" s="14">
        <v>0</v>
      </c>
      <c r="S32" s="14">
        <v>3</v>
      </c>
      <c r="T32" s="14">
        <v>0</v>
      </c>
      <c r="U32" s="14">
        <v>0</v>
      </c>
      <c r="V32" s="14">
        <v>0</v>
      </c>
      <c r="W32" s="14">
        <v>1</v>
      </c>
      <c r="X32" s="14">
        <v>0</v>
      </c>
      <c r="Y32" s="14">
        <v>0</v>
      </c>
      <c r="Z32" s="14">
        <v>0</v>
      </c>
      <c r="AA32" s="14">
        <v>0</v>
      </c>
      <c r="AB32" s="14">
        <v>0</v>
      </c>
      <c r="AC32" s="14">
        <v>58</v>
      </c>
    </row>
    <row r="33" spans="1:29">
      <c r="A33" s="18" t="s">
        <v>70</v>
      </c>
      <c r="B33" s="15">
        <v>58.698200999999997</v>
      </c>
      <c r="C33" s="15">
        <v>-95.070160999999999</v>
      </c>
      <c r="D33" s="18" t="s">
        <v>35</v>
      </c>
      <c r="E33" s="18"/>
      <c r="F33" s="14">
        <v>61</v>
      </c>
      <c r="G33" s="14">
        <v>52</v>
      </c>
      <c r="H33" s="14">
        <v>0</v>
      </c>
      <c r="I33" s="14">
        <v>0</v>
      </c>
      <c r="J33" s="14">
        <v>0</v>
      </c>
      <c r="K33" s="14">
        <v>1</v>
      </c>
      <c r="L33" s="14">
        <v>0</v>
      </c>
      <c r="M33" s="14">
        <v>0</v>
      </c>
      <c r="N33" s="14">
        <v>0</v>
      </c>
      <c r="O33" s="14">
        <v>0</v>
      </c>
      <c r="P33" s="14">
        <v>1</v>
      </c>
      <c r="Q33" s="14">
        <v>0</v>
      </c>
      <c r="R33" s="14">
        <v>0</v>
      </c>
      <c r="S33" s="14">
        <v>1</v>
      </c>
      <c r="T33" s="14">
        <v>0</v>
      </c>
      <c r="U33" s="14">
        <v>0</v>
      </c>
      <c r="V33" s="14">
        <v>0</v>
      </c>
      <c r="W33" s="14">
        <v>0</v>
      </c>
      <c r="X33" s="14">
        <v>1</v>
      </c>
      <c r="Y33" s="14">
        <v>0</v>
      </c>
      <c r="Z33" s="14">
        <v>0</v>
      </c>
      <c r="AA33" s="14">
        <v>0</v>
      </c>
      <c r="AB33" s="14">
        <v>0</v>
      </c>
      <c r="AC33" s="14">
        <v>117</v>
      </c>
    </row>
    <row r="34" spans="1:29">
      <c r="A34" s="18" t="s">
        <v>71</v>
      </c>
      <c r="B34" s="15">
        <v>58.060225000000003</v>
      </c>
      <c r="C34" s="15">
        <v>-97.293621000000002</v>
      </c>
      <c r="D34" s="18" t="s">
        <v>35</v>
      </c>
      <c r="E34" s="18"/>
      <c r="F34" s="14">
        <v>130</v>
      </c>
      <c r="G34" s="14">
        <v>42</v>
      </c>
      <c r="H34" s="14">
        <v>0</v>
      </c>
      <c r="I34" s="14">
        <v>0</v>
      </c>
      <c r="J34" s="14">
        <v>0</v>
      </c>
      <c r="K34" s="14">
        <v>0</v>
      </c>
      <c r="L34" s="14">
        <v>0</v>
      </c>
      <c r="M34" s="14">
        <v>0</v>
      </c>
      <c r="N34" s="14">
        <v>0</v>
      </c>
      <c r="O34" s="14">
        <v>0</v>
      </c>
      <c r="P34" s="14">
        <v>0</v>
      </c>
      <c r="Q34" s="14">
        <v>46</v>
      </c>
      <c r="R34" s="14">
        <v>0</v>
      </c>
      <c r="S34" s="14">
        <v>12</v>
      </c>
      <c r="T34" s="14">
        <v>0</v>
      </c>
      <c r="U34" s="14">
        <v>0</v>
      </c>
      <c r="V34" s="14">
        <v>0</v>
      </c>
      <c r="W34" s="14">
        <v>4</v>
      </c>
      <c r="X34" s="14">
        <v>0</v>
      </c>
      <c r="Y34" s="14">
        <v>0</v>
      </c>
      <c r="Z34" s="14">
        <v>0</v>
      </c>
      <c r="AA34" s="14">
        <v>5</v>
      </c>
      <c r="AB34" s="14">
        <v>0</v>
      </c>
      <c r="AC34" s="14">
        <v>239</v>
      </c>
    </row>
    <row r="35" spans="1:29">
      <c r="A35" s="18" t="s">
        <v>72</v>
      </c>
      <c r="B35" s="15">
        <v>58.123489999999997</v>
      </c>
      <c r="C35" s="15">
        <v>-96.157803999999999</v>
      </c>
      <c r="D35" s="18" t="s">
        <v>35</v>
      </c>
      <c r="E35" s="18"/>
      <c r="F35" s="14">
        <v>98</v>
      </c>
      <c r="G35" s="14">
        <v>61</v>
      </c>
      <c r="H35" s="14">
        <v>0</v>
      </c>
      <c r="I35" s="14">
        <v>0</v>
      </c>
      <c r="J35" s="14">
        <v>0</v>
      </c>
      <c r="K35" s="14">
        <v>1</v>
      </c>
      <c r="L35" s="14">
        <v>0</v>
      </c>
      <c r="M35" s="14">
        <v>0</v>
      </c>
      <c r="N35" s="14">
        <v>0</v>
      </c>
      <c r="O35" s="14">
        <v>0</v>
      </c>
      <c r="P35" s="14">
        <v>3</v>
      </c>
      <c r="Q35" s="14">
        <v>7</v>
      </c>
      <c r="R35" s="14">
        <v>0</v>
      </c>
      <c r="S35" s="14">
        <v>2</v>
      </c>
      <c r="T35" s="14">
        <v>0</v>
      </c>
      <c r="U35" s="14">
        <v>0</v>
      </c>
      <c r="V35" s="14">
        <v>0</v>
      </c>
      <c r="W35" s="14">
        <v>0</v>
      </c>
      <c r="X35" s="14">
        <v>0</v>
      </c>
      <c r="Y35" s="14">
        <v>0</v>
      </c>
      <c r="Z35" s="14">
        <v>0</v>
      </c>
      <c r="AA35" s="14">
        <v>0</v>
      </c>
      <c r="AB35" s="14">
        <v>0</v>
      </c>
      <c r="AC35" s="14">
        <v>172</v>
      </c>
    </row>
    <row r="36" spans="1:29">
      <c r="A36" s="18" t="s">
        <v>73</v>
      </c>
      <c r="B36" s="15">
        <v>58.331007999999997</v>
      </c>
      <c r="C36" s="15">
        <v>-96.563027000000005</v>
      </c>
      <c r="D36" s="18" t="s">
        <v>74</v>
      </c>
      <c r="E36" s="18"/>
      <c r="F36" s="14">
        <v>145</v>
      </c>
      <c r="G36" s="14">
        <v>18</v>
      </c>
      <c r="H36" s="14">
        <v>0</v>
      </c>
      <c r="I36" s="14">
        <v>0</v>
      </c>
      <c r="J36" s="14">
        <v>0</v>
      </c>
      <c r="K36" s="14">
        <v>0</v>
      </c>
      <c r="L36" s="14">
        <v>1</v>
      </c>
      <c r="M36" s="14">
        <v>0</v>
      </c>
      <c r="N36" s="14">
        <v>0</v>
      </c>
      <c r="O36" s="14">
        <v>0</v>
      </c>
      <c r="P36" s="14">
        <v>0</v>
      </c>
      <c r="Q36" s="14">
        <v>6</v>
      </c>
      <c r="R36" s="14">
        <v>0</v>
      </c>
      <c r="S36" s="14">
        <v>22</v>
      </c>
      <c r="T36" s="14">
        <v>3</v>
      </c>
      <c r="U36" s="14">
        <v>0</v>
      </c>
      <c r="V36" s="14">
        <v>0</v>
      </c>
      <c r="W36" s="14">
        <v>2</v>
      </c>
      <c r="X36" s="14">
        <v>0</v>
      </c>
      <c r="Y36" s="14">
        <v>0</v>
      </c>
      <c r="Z36" s="14">
        <v>0</v>
      </c>
      <c r="AA36" s="14">
        <v>0</v>
      </c>
      <c r="AB36" s="14">
        <v>0</v>
      </c>
      <c r="AC36" s="14">
        <v>197</v>
      </c>
    </row>
    <row r="37" spans="1:29">
      <c r="A37" s="18" t="s">
        <v>75</v>
      </c>
      <c r="B37" s="15">
        <v>58.266390999999999</v>
      </c>
      <c r="C37" s="15">
        <v>-97.488579000000001</v>
      </c>
      <c r="D37" s="18" t="s">
        <v>35</v>
      </c>
      <c r="E37" s="18"/>
      <c r="F37" s="14">
        <v>184</v>
      </c>
      <c r="G37" s="14">
        <v>23</v>
      </c>
      <c r="H37" s="14">
        <v>0</v>
      </c>
      <c r="I37" s="14">
        <v>0</v>
      </c>
      <c r="J37" s="14">
        <v>0</v>
      </c>
      <c r="K37" s="14">
        <v>0</v>
      </c>
      <c r="L37" s="14">
        <v>0</v>
      </c>
      <c r="M37" s="14">
        <v>4</v>
      </c>
      <c r="N37" s="14">
        <v>0</v>
      </c>
      <c r="O37" s="14">
        <v>0</v>
      </c>
      <c r="P37" s="14">
        <v>1</v>
      </c>
      <c r="Q37" s="14">
        <v>13</v>
      </c>
      <c r="R37" s="14">
        <v>0</v>
      </c>
      <c r="S37" s="14">
        <v>12</v>
      </c>
      <c r="T37" s="14">
        <v>0</v>
      </c>
      <c r="U37" s="14">
        <v>0</v>
      </c>
      <c r="V37" s="14">
        <v>0</v>
      </c>
      <c r="W37" s="14">
        <v>0</v>
      </c>
      <c r="X37" s="14">
        <v>0</v>
      </c>
      <c r="Y37" s="14">
        <v>0</v>
      </c>
      <c r="Z37" s="14">
        <v>0</v>
      </c>
      <c r="AA37" s="14">
        <v>0</v>
      </c>
      <c r="AB37" s="14">
        <v>0</v>
      </c>
      <c r="AC37" s="14">
        <v>237</v>
      </c>
    </row>
    <row r="38" spans="1:29">
      <c r="A38" s="18" t="s">
        <v>76</v>
      </c>
      <c r="B38" s="15">
        <v>58.460037999999997</v>
      </c>
      <c r="C38" s="15">
        <v>-95.459022000000004</v>
      </c>
      <c r="D38" s="18" t="s">
        <v>35</v>
      </c>
      <c r="E38" s="18"/>
      <c r="F38" s="14">
        <v>115</v>
      </c>
      <c r="G38" s="14">
        <v>53</v>
      </c>
      <c r="H38" s="14">
        <v>0</v>
      </c>
      <c r="I38" s="14">
        <v>0</v>
      </c>
      <c r="J38" s="14">
        <v>0</v>
      </c>
      <c r="K38" s="14">
        <v>5</v>
      </c>
      <c r="L38" s="14">
        <v>0</v>
      </c>
      <c r="M38" s="14">
        <v>0</v>
      </c>
      <c r="N38" s="14">
        <v>0</v>
      </c>
      <c r="O38" s="14">
        <v>0</v>
      </c>
      <c r="P38" s="14">
        <v>0</v>
      </c>
      <c r="Q38" s="14">
        <v>4</v>
      </c>
      <c r="R38" s="14">
        <v>0</v>
      </c>
      <c r="S38" s="14">
        <v>7</v>
      </c>
      <c r="T38" s="14">
        <v>0</v>
      </c>
      <c r="U38" s="14">
        <v>0</v>
      </c>
      <c r="V38" s="14">
        <v>0</v>
      </c>
      <c r="W38" s="14">
        <v>0</v>
      </c>
      <c r="X38" s="14">
        <v>0</v>
      </c>
      <c r="Y38" s="14">
        <v>0</v>
      </c>
      <c r="Z38" s="14">
        <v>0</v>
      </c>
      <c r="AA38" s="14">
        <v>0</v>
      </c>
      <c r="AB38" s="14">
        <v>1</v>
      </c>
      <c r="AC38" s="14">
        <v>185</v>
      </c>
    </row>
    <row r="39" spans="1:29">
      <c r="A39" s="18" t="s">
        <v>77</v>
      </c>
      <c r="B39" s="15">
        <v>58.427131000000003</v>
      </c>
      <c r="C39" s="15">
        <v>-95.445520000000002</v>
      </c>
      <c r="D39" s="14" t="s">
        <v>74</v>
      </c>
      <c r="E39" s="18"/>
      <c r="F39" s="14">
        <v>70</v>
      </c>
      <c r="G39" s="14">
        <v>30</v>
      </c>
      <c r="H39" s="14">
        <v>0</v>
      </c>
      <c r="I39" s="14">
        <v>0</v>
      </c>
      <c r="J39" s="14">
        <v>0</v>
      </c>
      <c r="K39" s="14">
        <v>1</v>
      </c>
      <c r="L39" s="14">
        <v>4</v>
      </c>
      <c r="M39" s="14">
        <v>2</v>
      </c>
      <c r="N39" s="14">
        <v>0</v>
      </c>
      <c r="O39" s="14">
        <v>0</v>
      </c>
      <c r="P39" s="14">
        <v>18</v>
      </c>
      <c r="Q39" s="14">
        <v>0</v>
      </c>
      <c r="R39" s="14">
        <v>0</v>
      </c>
      <c r="S39" s="14">
        <v>6</v>
      </c>
      <c r="T39" s="14">
        <v>0</v>
      </c>
      <c r="U39" s="14">
        <v>0</v>
      </c>
      <c r="V39" s="14">
        <v>0</v>
      </c>
      <c r="W39" s="14">
        <v>1</v>
      </c>
      <c r="X39" s="14">
        <v>0</v>
      </c>
      <c r="Y39" s="14">
        <v>0</v>
      </c>
      <c r="Z39" s="14">
        <v>0</v>
      </c>
      <c r="AA39" s="14">
        <v>0</v>
      </c>
      <c r="AB39" s="14">
        <v>1</v>
      </c>
      <c r="AC39" s="14">
        <v>133</v>
      </c>
    </row>
    <row r="40" spans="1:29">
      <c r="A40" s="18" t="s">
        <v>78</v>
      </c>
      <c r="B40" s="15">
        <v>58.550792000000001</v>
      </c>
      <c r="C40" s="15">
        <v>-95.696762000000007</v>
      </c>
      <c r="D40" s="18" t="s">
        <v>35</v>
      </c>
      <c r="E40" s="18"/>
      <c r="F40" s="14">
        <v>114</v>
      </c>
      <c r="G40" s="14">
        <v>35</v>
      </c>
      <c r="H40" s="14">
        <v>0</v>
      </c>
      <c r="I40" s="14">
        <v>0</v>
      </c>
      <c r="J40" s="14">
        <v>0</v>
      </c>
      <c r="K40" s="14">
        <v>6</v>
      </c>
      <c r="L40" s="14">
        <v>0</v>
      </c>
      <c r="M40" s="14">
        <v>0</v>
      </c>
      <c r="N40" s="14">
        <v>0</v>
      </c>
      <c r="O40" s="14">
        <v>0</v>
      </c>
      <c r="P40" s="14">
        <v>65</v>
      </c>
      <c r="Q40" s="14">
        <v>2</v>
      </c>
      <c r="R40" s="14">
        <v>0</v>
      </c>
      <c r="S40" s="14">
        <v>7</v>
      </c>
      <c r="T40" s="14">
        <v>0</v>
      </c>
      <c r="U40" s="14">
        <v>0</v>
      </c>
      <c r="V40" s="14">
        <v>0</v>
      </c>
      <c r="W40" s="14">
        <v>4</v>
      </c>
      <c r="X40" s="14">
        <v>0</v>
      </c>
      <c r="Y40" s="14">
        <v>0</v>
      </c>
      <c r="Z40" s="14">
        <v>0</v>
      </c>
      <c r="AA40" s="14">
        <v>0</v>
      </c>
      <c r="AB40" s="14">
        <v>0</v>
      </c>
      <c r="AC40" s="14">
        <v>233</v>
      </c>
    </row>
    <row r="41" spans="1:29">
      <c r="A41" s="18" t="s">
        <v>79</v>
      </c>
      <c r="B41" s="15">
        <v>58.363523999999998</v>
      </c>
      <c r="C41" s="15">
        <v>-95.647165999999999</v>
      </c>
      <c r="D41" s="18" t="s">
        <v>35</v>
      </c>
      <c r="E41" s="18"/>
      <c r="F41" s="14">
        <v>128</v>
      </c>
      <c r="G41" s="14">
        <v>16</v>
      </c>
      <c r="H41" s="14">
        <v>0</v>
      </c>
      <c r="I41" s="14">
        <v>0</v>
      </c>
      <c r="J41" s="14">
        <v>0</v>
      </c>
      <c r="K41" s="14">
        <v>0</v>
      </c>
      <c r="L41" s="14">
        <v>1</v>
      </c>
      <c r="M41" s="14">
        <v>0</v>
      </c>
      <c r="N41" s="14">
        <v>0</v>
      </c>
      <c r="O41" s="14">
        <v>0</v>
      </c>
      <c r="P41" s="14">
        <v>1</v>
      </c>
      <c r="Q41" s="14">
        <v>0</v>
      </c>
      <c r="R41" s="14">
        <v>0</v>
      </c>
      <c r="S41" s="14">
        <v>2</v>
      </c>
      <c r="T41" s="14">
        <v>0</v>
      </c>
      <c r="U41" s="14">
        <v>0</v>
      </c>
      <c r="V41" s="14">
        <v>0</v>
      </c>
      <c r="W41" s="14">
        <v>2</v>
      </c>
      <c r="X41" s="14">
        <v>0</v>
      </c>
      <c r="Y41" s="14">
        <v>0</v>
      </c>
      <c r="Z41" s="14">
        <v>0</v>
      </c>
      <c r="AA41" s="14">
        <v>0</v>
      </c>
      <c r="AB41" s="14">
        <v>0</v>
      </c>
      <c r="AC41" s="14">
        <v>150</v>
      </c>
    </row>
    <row r="42" spans="1:29">
      <c r="A42" s="18" t="s">
        <v>80</v>
      </c>
      <c r="B42" s="15">
        <v>58.534517999999998</v>
      </c>
      <c r="C42" s="15">
        <v>-95.323414999999997</v>
      </c>
      <c r="D42" s="18" t="s">
        <v>35</v>
      </c>
      <c r="E42" s="18"/>
      <c r="F42" s="14">
        <v>168</v>
      </c>
      <c r="G42" s="14">
        <v>33</v>
      </c>
      <c r="H42" s="14">
        <v>0</v>
      </c>
      <c r="I42" s="14">
        <v>0</v>
      </c>
      <c r="J42" s="14">
        <v>0</v>
      </c>
      <c r="K42" s="14">
        <v>0</v>
      </c>
      <c r="L42" s="14">
        <v>0</v>
      </c>
      <c r="M42" s="14">
        <v>0</v>
      </c>
      <c r="N42" s="14">
        <v>0</v>
      </c>
      <c r="O42" s="14">
        <v>0</v>
      </c>
      <c r="P42" s="14">
        <v>1</v>
      </c>
      <c r="Q42" s="14">
        <v>10</v>
      </c>
      <c r="R42" s="14">
        <v>0</v>
      </c>
      <c r="S42" s="14">
        <v>8</v>
      </c>
      <c r="T42" s="14">
        <v>0</v>
      </c>
      <c r="U42" s="14">
        <v>0</v>
      </c>
      <c r="V42" s="14">
        <v>0</v>
      </c>
      <c r="W42" s="14">
        <v>2</v>
      </c>
      <c r="X42" s="14">
        <v>0</v>
      </c>
      <c r="Y42" s="14">
        <v>0</v>
      </c>
      <c r="Z42" s="14">
        <v>0</v>
      </c>
      <c r="AA42" s="14">
        <v>0</v>
      </c>
      <c r="AB42" s="14">
        <v>1</v>
      </c>
      <c r="AC42" s="14">
        <v>223</v>
      </c>
    </row>
    <row r="43" spans="1:29">
      <c r="A43" s="18" t="s">
        <v>81</v>
      </c>
      <c r="B43" s="15">
        <v>58.372362000000003</v>
      </c>
      <c r="C43" s="15">
        <v>-95.381152</v>
      </c>
      <c r="D43" s="14" t="s">
        <v>74</v>
      </c>
      <c r="E43" s="18"/>
      <c r="F43" s="14">
        <v>88</v>
      </c>
      <c r="G43" s="14">
        <v>77</v>
      </c>
      <c r="H43" s="14">
        <v>0</v>
      </c>
      <c r="I43" s="14">
        <v>0</v>
      </c>
      <c r="J43" s="14">
        <v>0</v>
      </c>
      <c r="K43" s="14">
        <v>1</v>
      </c>
      <c r="L43" s="14">
        <v>3</v>
      </c>
      <c r="M43" s="14">
        <v>0</v>
      </c>
      <c r="N43" s="14">
        <v>0</v>
      </c>
      <c r="O43" s="14">
        <v>0</v>
      </c>
      <c r="P43" s="14">
        <v>0</v>
      </c>
      <c r="Q43" s="14">
        <v>3</v>
      </c>
      <c r="R43" s="14">
        <v>0</v>
      </c>
      <c r="S43" s="14">
        <v>6</v>
      </c>
      <c r="T43" s="14">
        <v>0</v>
      </c>
      <c r="U43" s="14">
        <v>0</v>
      </c>
      <c r="V43" s="14">
        <v>0</v>
      </c>
      <c r="W43" s="14">
        <v>2</v>
      </c>
      <c r="X43" s="14">
        <v>0</v>
      </c>
      <c r="Y43" s="14">
        <v>0</v>
      </c>
      <c r="Z43" s="14">
        <v>0</v>
      </c>
      <c r="AA43" s="14">
        <v>0</v>
      </c>
      <c r="AB43" s="14">
        <v>0</v>
      </c>
      <c r="AC43" s="14">
        <v>180</v>
      </c>
    </row>
    <row r="44" spans="1:29">
      <c r="A44" s="18" t="s">
        <v>82</v>
      </c>
      <c r="B44" s="15">
        <v>57.996999000000002</v>
      </c>
      <c r="C44" s="15">
        <v>-94.813255999999996</v>
      </c>
      <c r="D44" s="14" t="s">
        <v>74</v>
      </c>
      <c r="E44" s="18"/>
      <c r="F44" s="14">
        <v>288</v>
      </c>
      <c r="G44" s="14">
        <v>37</v>
      </c>
      <c r="H44" s="14">
        <v>0</v>
      </c>
      <c r="I44" s="14">
        <v>0</v>
      </c>
      <c r="J44" s="14">
        <v>0</v>
      </c>
      <c r="K44" s="14">
        <v>3</v>
      </c>
      <c r="L44" s="14">
        <v>0</v>
      </c>
      <c r="M44" s="14">
        <v>0</v>
      </c>
      <c r="N44" s="14">
        <v>0</v>
      </c>
      <c r="O44" s="14">
        <v>0</v>
      </c>
      <c r="P44" s="14">
        <v>6</v>
      </c>
      <c r="Q44" s="14">
        <v>17</v>
      </c>
      <c r="R44" s="14">
        <v>0</v>
      </c>
      <c r="S44" s="14">
        <v>9</v>
      </c>
      <c r="T44" s="14">
        <v>0</v>
      </c>
      <c r="U44" s="14">
        <v>0</v>
      </c>
      <c r="V44" s="14">
        <v>0</v>
      </c>
      <c r="W44" s="14">
        <v>4</v>
      </c>
      <c r="X44" s="14">
        <v>0</v>
      </c>
      <c r="Y44" s="14">
        <v>0</v>
      </c>
      <c r="Z44" s="14">
        <v>0</v>
      </c>
      <c r="AA44" s="14">
        <v>0</v>
      </c>
      <c r="AB44" s="14">
        <v>0</v>
      </c>
      <c r="AC44" s="14">
        <v>364</v>
      </c>
    </row>
    <row r="45" spans="1:29">
      <c r="A45" s="18" t="s">
        <v>83</v>
      </c>
      <c r="B45" s="15">
        <v>58.518104000000001</v>
      </c>
      <c r="C45" s="15">
        <v>-94.879350000000002</v>
      </c>
      <c r="D45" s="18" t="s">
        <v>35</v>
      </c>
      <c r="E45" s="18"/>
      <c r="F45" s="14">
        <v>98</v>
      </c>
      <c r="G45" s="14">
        <v>80</v>
      </c>
      <c r="H45" s="14">
        <v>0</v>
      </c>
      <c r="I45" s="14">
        <v>0</v>
      </c>
      <c r="J45" s="14">
        <v>0</v>
      </c>
      <c r="K45" s="14">
        <v>0</v>
      </c>
      <c r="L45" s="14">
        <v>0</v>
      </c>
      <c r="M45" s="14">
        <v>0</v>
      </c>
      <c r="N45" s="14">
        <v>0</v>
      </c>
      <c r="O45" s="14">
        <v>0</v>
      </c>
      <c r="P45" s="14">
        <v>2</v>
      </c>
      <c r="Q45" s="14">
        <v>10</v>
      </c>
      <c r="R45" s="14">
        <v>0</v>
      </c>
      <c r="S45" s="14">
        <v>2</v>
      </c>
      <c r="T45" s="14">
        <v>0</v>
      </c>
      <c r="U45" s="14">
        <v>0</v>
      </c>
      <c r="V45" s="14">
        <v>0</v>
      </c>
      <c r="W45" s="14">
        <v>3</v>
      </c>
      <c r="X45" s="14">
        <v>0</v>
      </c>
      <c r="Y45" s="14">
        <v>0</v>
      </c>
      <c r="Z45" s="14">
        <v>0</v>
      </c>
      <c r="AA45" s="14">
        <v>0</v>
      </c>
      <c r="AB45" s="14">
        <v>0</v>
      </c>
      <c r="AC45" s="14">
        <v>195</v>
      </c>
    </row>
    <row r="46" spans="1:29">
      <c r="A46" s="18" t="s">
        <v>84</v>
      </c>
      <c r="B46" s="15">
        <v>58.430810999999999</v>
      </c>
      <c r="C46" s="15">
        <v>-95.301751999999993</v>
      </c>
      <c r="D46" s="18" t="s">
        <v>85</v>
      </c>
      <c r="E46" s="18"/>
      <c r="F46" s="14">
        <v>141</v>
      </c>
      <c r="G46" s="14">
        <v>24</v>
      </c>
      <c r="H46" s="14">
        <v>0</v>
      </c>
      <c r="I46" s="14">
        <v>0</v>
      </c>
      <c r="J46" s="14">
        <v>0</v>
      </c>
      <c r="K46" s="14">
        <v>0</v>
      </c>
      <c r="L46" s="14">
        <v>0</v>
      </c>
      <c r="M46" s="14">
        <v>3</v>
      </c>
      <c r="N46" s="14">
        <v>0</v>
      </c>
      <c r="O46" s="14">
        <v>2</v>
      </c>
      <c r="P46" s="14">
        <v>8</v>
      </c>
      <c r="Q46" s="14">
        <v>48</v>
      </c>
      <c r="R46" s="14">
        <v>0</v>
      </c>
      <c r="S46" s="14">
        <v>2</v>
      </c>
      <c r="T46" s="14">
        <v>0</v>
      </c>
      <c r="U46" s="14">
        <v>0</v>
      </c>
      <c r="V46" s="14">
        <v>0</v>
      </c>
      <c r="W46" s="14">
        <v>1</v>
      </c>
      <c r="X46" s="14">
        <v>0</v>
      </c>
      <c r="Y46" s="14">
        <v>0</v>
      </c>
      <c r="Z46" s="14">
        <v>0</v>
      </c>
      <c r="AA46" s="14">
        <v>0</v>
      </c>
      <c r="AB46" s="14">
        <v>0</v>
      </c>
      <c r="AC46" s="14">
        <v>229</v>
      </c>
    </row>
    <row r="47" spans="1:29">
      <c r="A47" s="18" t="s">
        <v>86</v>
      </c>
      <c r="B47" s="15">
        <v>58.430782000000001</v>
      </c>
      <c r="C47" s="15">
        <v>-95.301680000000005</v>
      </c>
      <c r="D47" s="18" t="s">
        <v>87</v>
      </c>
      <c r="E47" s="18"/>
      <c r="F47" s="14">
        <v>94</v>
      </c>
      <c r="G47" s="14">
        <v>57</v>
      </c>
      <c r="H47" s="14">
        <v>0</v>
      </c>
      <c r="I47" s="14">
        <v>0</v>
      </c>
      <c r="J47" s="14">
        <v>0</v>
      </c>
      <c r="K47" s="14">
        <v>0</v>
      </c>
      <c r="L47" s="14">
        <v>2</v>
      </c>
      <c r="M47" s="14">
        <v>0</v>
      </c>
      <c r="N47" s="14">
        <v>0</v>
      </c>
      <c r="O47" s="14">
        <v>0</v>
      </c>
      <c r="P47" s="14">
        <v>2</v>
      </c>
      <c r="Q47" s="14">
        <v>3</v>
      </c>
      <c r="R47" s="14">
        <v>0</v>
      </c>
      <c r="S47" s="14">
        <v>4</v>
      </c>
      <c r="T47" s="14">
        <v>0</v>
      </c>
      <c r="U47" s="14">
        <v>0</v>
      </c>
      <c r="V47" s="14">
        <v>0</v>
      </c>
      <c r="W47" s="14">
        <v>1</v>
      </c>
      <c r="X47" s="14">
        <v>0</v>
      </c>
      <c r="Y47" s="14">
        <v>0</v>
      </c>
      <c r="Z47" s="14">
        <v>0</v>
      </c>
      <c r="AA47" s="14">
        <v>0</v>
      </c>
      <c r="AB47" s="14">
        <v>0</v>
      </c>
      <c r="AC47" s="14">
        <v>163</v>
      </c>
    </row>
    <row r="48" spans="1:29">
      <c r="A48" s="18" t="s">
        <v>88</v>
      </c>
      <c r="B48" s="15">
        <v>58.282442000000003</v>
      </c>
      <c r="C48" s="15">
        <v>-95.651618999999997</v>
      </c>
      <c r="D48" s="18" t="s">
        <v>35</v>
      </c>
      <c r="E48" s="18"/>
      <c r="F48" s="14">
        <v>65</v>
      </c>
      <c r="G48" s="14">
        <v>54</v>
      </c>
      <c r="H48" s="14">
        <v>0</v>
      </c>
      <c r="I48" s="14">
        <v>0</v>
      </c>
      <c r="J48" s="14">
        <v>0</v>
      </c>
      <c r="K48" s="14">
        <v>0</v>
      </c>
      <c r="L48" s="14">
        <v>0</v>
      </c>
      <c r="M48" s="14">
        <v>0</v>
      </c>
      <c r="N48" s="14">
        <v>0</v>
      </c>
      <c r="O48" s="14">
        <v>0</v>
      </c>
      <c r="P48" s="14">
        <v>0</v>
      </c>
      <c r="Q48" s="14">
        <v>1</v>
      </c>
      <c r="R48" s="14">
        <v>0</v>
      </c>
      <c r="S48" s="14">
        <v>3</v>
      </c>
      <c r="T48" s="14">
        <v>0</v>
      </c>
      <c r="U48" s="14">
        <v>0</v>
      </c>
      <c r="V48" s="14">
        <v>0</v>
      </c>
      <c r="W48" s="14">
        <v>0</v>
      </c>
      <c r="X48" s="14">
        <v>0</v>
      </c>
      <c r="Y48" s="14">
        <v>0</v>
      </c>
      <c r="Z48" s="14">
        <v>0</v>
      </c>
      <c r="AA48" s="14">
        <v>0</v>
      </c>
      <c r="AB48" s="14">
        <v>0</v>
      </c>
      <c r="AC48" s="14">
        <v>123</v>
      </c>
    </row>
    <row r="49" spans="1:29">
      <c r="A49" s="18" t="s">
        <v>89</v>
      </c>
      <c r="B49" s="15">
        <v>58.267138000000003</v>
      </c>
      <c r="C49" s="15">
        <v>-95.658157000000003</v>
      </c>
      <c r="D49" s="18" t="s">
        <v>35</v>
      </c>
      <c r="E49" s="18"/>
      <c r="F49" s="14">
        <v>127</v>
      </c>
      <c r="G49" s="14">
        <v>18</v>
      </c>
      <c r="H49" s="14">
        <v>0</v>
      </c>
      <c r="I49" s="14">
        <v>0</v>
      </c>
      <c r="J49" s="14">
        <v>0</v>
      </c>
      <c r="K49" s="14">
        <v>0</v>
      </c>
      <c r="L49" s="14">
        <v>0</v>
      </c>
      <c r="M49" s="14">
        <v>2</v>
      </c>
      <c r="N49" s="14">
        <v>0</v>
      </c>
      <c r="O49" s="14">
        <v>11</v>
      </c>
      <c r="P49" s="14">
        <v>0</v>
      </c>
      <c r="Q49" s="14">
        <v>6</v>
      </c>
      <c r="R49" s="14">
        <v>0</v>
      </c>
      <c r="S49" s="14">
        <v>0</v>
      </c>
      <c r="T49" s="14">
        <v>0</v>
      </c>
      <c r="U49" s="14">
        <v>0</v>
      </c>
      <c r="V49" s="14">
        <v>0</v>
      </c>
      <c r="W49" s="14">
        <v>2</v>
      </c>
      <c r="X49" s="14">
        <v>0</v>
      </c>
      <c r="Y49" s="14">
        <v>0</v>
      </c>
      <c r="Z49" s="14">
        <v>0</v>
      </c>
      <c r="AA49" s="14">
        <v>0</v>
      </c>
      <c r="AB49" s="14">
        <v>0</v>
      </c>
      <c r="AC49" s="14">
        <v>166</v>
      </c>
    </row>
    <row r="50" spans="1:29">
      <c r="A50" s="18" t="s">
        <v>90</v>
      </c>
      <c r="B50" s="15">
        <v>58.455156000000002</v>
      </c>
      <c r="C50" s="15">
        <v>-95.726213999999999</v>
      </c>
      <c r="D50" s="18" t="s">
        <v>35</v>
      </c>
      <c r="E50" s="18"/>
      <c r="F50" s="14">
        <v>124</v>
      </c>
      <c r="G50" s="14">
        <v>17</v>
      </c>
      <c r="H50" s="14">
        <v>0</v>
      </c>
      <c r="I50" s="14">
        <v>0</v>
      </c>
      <c r="J50" s="14">
        <v>0</v>
      </c>
      <c r="K50" s="14">
        <v>0</v>
      </c>
      <c r="L50" s="14">
        <v>0</v>
      </c>
      <c r="M50" s="14">
        <v>2</v>
      </c>
      <c r="N50" s="14">
        <v>0</v>
      </c>
      <c r="O50" s="14">
        <v>0</v>
      </c>
      <c r="P50" s="14">
        <v>0</v>
      </c>
      <c r="Q50" s="14">
        <v>0</v>
      </c>
      <c r="R50" s="14">
        <v>0</v>
      </c>
      <c r="S50" s="14">
        <v>2</v>
      </c>
      <c r="T50" s="14">
        <v>0</v>
      </c>
      <c r="U50" s="14">
        <v>0</v>
      </c>
      <c r="V50" s="14">
        <v>0</v>
      </c>
      <c r="W50" s="14">
        <v>1</v>
      </c>
      <c r="X50" s="14">
        <v>0</v>
      </c>
      <c r="Y50" s="14">
        <v>0</v>
      </c>
      <c r="Z50" s="14">
        <v>0</v>
      </c>
      <c r="AA50" s="14">
        <v>0</v>
      </c>
      <c r="AB50" s="14">
        <v>1</v>
      </c>
      <c r="AC50" s="14">
        <v>147</v>
      </c>
    </row>
    <row r="51" spans="1:29">
      <c r="A51" s="18" t="s">
        <v>91</v>
      </c>
      <c r="B51" s="15">
        <v>58.437334999999997</v>
      </c>
      <c r="C51" s="15">
        <v>-95.829472999999993</v>
      </c>
      <c r="D51" s="18" t="s">
        <v>35</v>
      </c>
      <c r="E51" s="18"/>
      <c r="F51" s="14">
        <v>148</v>
      </c>
      <c r="G51" s="14">
        <v>11</v>
      </c>
      <c r="H51" s="14">
        <v>0</v>
      </c>
      <c r="I51" s="14">
        <v>0</v>
      </c>
      <c r="J51" s="14">
        <v>0</v>
      </c>
      <c r="K51" s="14">
        <v>0</v>
      </c>
      <c r="L51" s="14">
        <v>0</v>
      </c>
      <c r="M51" s="14">
        <v>0</v>
      </c>
      <c r="N51" s="14">
        <v>0</v>
      </c>
      <c r="O51" s="14">
        <v>0</v>
      </c>
      <c r="P51" s="14">
        <v>6</v>
      </c>
      <c r="Q51" s="14">
        <v>1</v>
      </c>
      <c r="R51" s="14">
        <v>0</v>
      </c>
      <c r="S51" s="14">
        <v>3</v>
      </c>
      <c r="T51" s="14">
        <v>0</v>
      </c>
      <c r="U51" s="14">
        <v>1</v>
      </c>
      <c r="V51" s="14">
        <v>0</v>
      </c>
      <c r="W51" s="14">
        <v>4</v>
      </c>
      <c r="X51" s="14">
        <v>0</v>
      </c>
      <c r="Y51" s="14">
        <v>0</v>
      </c>
      <c r="Z51" s="14">
        <v>0</v>
      </c>
      <c r="AA51" s="14">
        <v>0</v>
      </c>
      <c r="AB51" s="14">
        <v>0</v>
      </c>
      <c r="AC51" s="14">
        <v>174</v>
      </c>
    </row>
    <row r="52" spans="1:29">
      <c r="A52" s="18" t="s">
        <v>92</v>
      </c>
      <c r="B52" s="15">
        <v>58.345453999999997</v>
      </c>
      <c r="C52" s="15">
        <v>-96.477838000000006</v>
      </c>
      <c r="D52" s="18" t="s">
        <v>35</v>
      </c>
      <c r="E52" s="18"/>
      <c r="F52" s="14">
        <v>129</v>
      </c>
      <c r="G52" s="14">
        <v>0</v>
      </c>
      <c r="H52" s="14">
        <v>0</v>
      </c>
      <c r="I52" s="14">
        <v>0</v>
      </c>
      <c r="J52" s="14">
        <v>0</v>
      </c>
      <c r="K52" s="14">
        <v>2</v>
      </c>
      <c r="L52" s="14">
        <v>0</v>
      </c>
      <c r="M52" s="14">
        <v>3</v>
      </c>
      <c r="N52" s="14">
        <v>0</v>
      </c>
      <c r="O52" s="14">
        <v>0</v>
      </c>
      <c r="P52" s="14">
        <v>12</v>
      </c>
      <c r="Q52" s="14">
        <v>2</v>
      </c>
      <c r="R52" s="14">
        <v>0</v>
      </c>
      <c r="S52" s="14">
        <v>12</v>
      </c>
      <c r="T52" s="14">
        <v>0</v>
      </c>
      <c r="U52" s="14">
        <v>0</v>
      </c>
      <c r="V52" s="14">
        <v>0</v>
      </c>
      <c r="W52" s="14">
        <v>0</v>
      </c>
      <c r="X52" s="14">
        <v>0</v>
      </c>
      <c r="Y52" s="14">
        <v>0</v>
      </c>
      <c r="Z52" s="14">
        <v>0</v>
      </c>
      <c r="AA52" s="14">
        <v>0</v>
      </c>
      <c r="AB52" s="14">
        <v>0</v>
      </c>
      <c r="AC52" s="14">
        <v>160</v>
      </c>
    </row>
    <row r="53" spans="1:29">
      <c r="A53" s="18" t="s">
        <v>93</v>
      </c>
      <c r="B53" s="15">
        <v>58.145673000000002</v>
      </c>
      <c r="C53" s="15">
        <v>-96.75</v>
      </c>
      <c r="D53" s="18" t="s">
        <v>35</v>
      </c>
      <c r="E53" s="18"/>
      <c r="F53" s="14">
        <v>107</v>
      </c>
      <c r="G53" s="14">
        <v>89</v>
      </c>
      <c r="H53" s="14">
        <v>1</v>
      </c>
      <c r="I53" s="14">
        <v>0</v>
      </c>
      <c r="J53" s="14">
        <v>0</v>
      </c>
      <c r="K53" s="14">
        <v>0</v>
      </c>
      <c r="L53" s="14">
        <v>0</v>
      </c>
      <c r="M53" s="14">
        <v>0</v>
      </c>
      <c r="N53" s="14">
        <v>0</v>
      </c>
      <c r="O53" s="14">
        <v>0</v>
      </c>
      <c r="P53" s="14">
        <v>0</v>
      </c>
      <c r="Q53" s="14">
        <v>34</v>
      </c>
      <c r="R53" s="14">
        <v>0</v>
      </c>
      <c r="S53" s="14">
        <v>4</v>
      </c>
      <c r="T53" s="14">
        <v>0</v>
      </c>
      <c r="U53" s="14">
        <v>0</v>
      </c>
      <c r="V53" s="14">
        <v>0</v>
      </c>
      <c r="W53" s="14">
        <v>4</v>
      </c>
      <c r="X53" s="14">
        <v>0</v>
      </c>
      <c r="Y53" s="14">
        <v>0</v>
      </c>
      <c r="Z53" s="14">
        <v>0</v>
      </c>
      <c r="AA53" s="14">
        <v>1</v>
      </c>
      <c r="AB53" s="14">
        <v>1</v>
      </c>
      <c r="AC53" s="14">
        <v>241</v>
      </c>
    </row>
    <row r="54" spans="1:29">
      <c r="A54" s="18" t="s">
        <v>94</v>
      </c>
      <c r="B54" s="15">
        <v>58.240228999999999</v>
      </c>
      <c r="C54" s="15">
        <v>-96.275355000000005</v>
      </c>
      <c r="D54" s="18" t="s">
        <v>35</v>
      </c>
      <c r="E54" s="18"/>
      <c r="F54" s="14">
        <v>117</v>
      </c>
      <c r="G54" s="14">
        <v>69</v>
      </c>
      <c r="H54" s="14">
        <v>0</v>
      </c>
      <c r="I54" s="14">
        <v>0</v>
      </c>
      <c r="J54" s="14">
        <v>0</v>
      </c>
      <c r="K54" s="14">
        <v>0</v>
      </c>
      <c r="L54" s="14">
        <v>0</v>
      </c>
      <c r="M54" s="14">
        <v>0</v>
      </c>
      <c r="N54" s="14">
        <v>0</v>
      </c>
      <c r="O54" s="14">
        <v>0</v>
      </c>
      <c r="P54" s="14">
        <v>2</v>
      </c>
      <c r="Q54" s="14">
        <v>9</v>
      </c>
      <c r="R54" s="14">
        <v>0</v>
      </c>
      <c r="S54" s="14">
        <v>4</v>
      </c>
      <c r="T54" s="14">
        <v>0</v>
      </c>
      <c r="U54" s="14">
        <v>1</v>
      </c>
      <c r="V54" s="14">
        <v>0</v>
      </c>
      <c r="W54" s="14">
        <v>1</v>
      </c>
      <c r="X54" s="14">
        <v>0</v>
      </c>
      <c r="Y54" s="14">
        <v>0</v>
      </c>
      <c r="Z54" s="14">
        <v>0</v>
      </c>
      <c r="AA54" s="14">
        <v>0</v>
      </c>
      <c r="AB54" s="14">
        <v>0</v>
      </c>
      <c r="AC54" s="14">
        <v>203</v>
      </c>
    </row>
    <row r="55" spans="1:29">
      <c r="A55" s="18" t="s">
        <v>95</v>
      </c>
      <c r="B55" s="15">
        <v>58.261378000000001</v>
      </c>
      <c r="C55" s="15">
        <v>-96.418878000000007</v>
      </c>
      <c r="D55" s="18" t="s">
        <v>35</v>
      </c>
      <c r="E55" s="18"/>
      <c r="F55" s="14">
        <v>42</v>
      </c>
      <c r="G55" s="14">
        <v>18</v>
      </c>
      <c r="H55" s="14">
        <v>0</v>
      </c>
      <c r="I55" s="14">
        <v>0</v>
      </c>
      <c r="J55" s="14">
        <v>0</v>
      </c>
      <c r="K55" s="14">
        <v>0</v>
      </c>
      <c r="L55" s="14">
        <v>2</v>
      </c>
      <c r="M55" s="14">
        <v>0</v>
      </c>
      <c r="N55" s="14">
        <v>0</v>
      </c>
      <c r="O55" s="14">
        <v>1</v>
      </c>
      <c r="P55" s="14">
        <v>2</v>
      </c>
      <c r="Q55" s="14">
        <v>0</v>
      </c>
      <c r="R55" s="14">
        <v>0</v>
      </c>
      <c r="S55" s="14">
        <v>2</v>
      </c>
      <c r="T55" s="14">
        <v>1</v>
      </c>
      <c r="U55" s="14">
        <v>0</v>
      </c>
      <c r="V55" s="14">
        <v>0</v>
      </c>
      <c r="W55" s="14">
        <v>0</v>
      </c>
      <c r="X55" s="14">
        <v>0</v>
      </c>
      <c r="Y55" s="14">
        <v>0</v>
      </c>
      <c r="Z55" s="14">
        <v>0</v>
      </c>
      <c r="AA55" s="14">
        <v>0</v>
      </c>
      <c r="AB55" s="14">
        <v>0</v>
      </c>
      <c r="AC55" s="14">
        <v>68</v>
      </c>
    </row>
    <row r="56" spans="1:29">
      <c r="A56" s="18" t="s">
        <v>96</v>
      </c>
      <c r="B56" s="15">
        <v>58.240713</v>
      </c>
      <c r="C56" s="15">
        <v>-96.274054000000007</v>
      </c>
      <c r="D56" s="18" t="s">
        <v>35</v>
      </c>
      <c r="E56" s="18"/>
      <c r="F56" s="14">
        <v>94</v>
      </c>
      <c r="G56" s="14">
        <v>52</v>
      </c>
      <c r="H56" s="14">
        <v>2</v>
      </c>
      <c r="I56" s="14">
        <v>0</v>
      </c>
      <c r="J56" s="14">
        <v>0</v>
      </c>
      <c r="K56" s="14">
        <v>2</v>
      </c>
      <c r="L56" s="14">
        <v>2</v>
      </c>
      <c r="M56" s="14">
        <v>0</v>
      </c>
      <c r="N56" s="14">
        <v>0</v>
      </c>
      <c r="O56" s="14">
        <v>0</v>
      </c>
      <c r="P56" s="14">
        <v>1</v>
      </c>
      <c r="Q56" s="14">
        <v>9</v>
      </c>
      <c r="R56" s="14">
        <v>0</v>
      </c>
      <c r="S56" s="14">
        <v>3</v>
      </c>
      <c r="T56" s="14">
        <v>0</v>
      </c>
      <c r="U56" s="14">
        <v>0</v>
      </c>
      <c r="V56" s="14">
        <v>0</v>
      </c>
      <c r="W56" s="14">
        <v>3</v>
      </c>
      <c r="X56" s="14">
        <v>1</v>
      </c>
      <c r="Y56" s="14">
        <v>0</v>
      </c>
      <c r="Z56" s="14">
        <v>0</v>
      </c>
      <c r="AA56" s="14">
        <v>0</v>
      </c>
      <c r="AB56" s="14">
        <v>0</v>
      </c>
      <c r="AC56" s="14">
        <v>169</v>
      </c>
    </row>
    <row r="57" spans="1:29">
      <c r="A57" s="18" t="s">
        <v>97</v>
      </c>
      <c r="B57" s="15">
        <v>58.370913999999999</v>
      </c>
      <c r="C57" s="15">
        <v>-96.635919000000001</v>
      </c>
      <c r="D57" s="18" t="s">
        <v>35</v>
      </c>
      <c r="E57" s="18"/>
      <c r="F57" s="14">
        <v>213</v>
      </c>
      <c r="G57" s="14">
        <v>1</v>
      </c>
      <c r="H57" s="14">
        <v>0</v>
      </c>
      <c r="I57" s="14">
        <v>0</v>
      </c>
      <c r="J57" s="14">
        <v>0</v>
      </c>
      <c r="K57" s="14">
        <v>1</v>
      </c>
      <c r="L57" s="14">
        <v>0</v>
      </c>
      <c r="M57" s="14">
        <v>0</v>
      </c>
      <c r="N57" s="14">
        <v>0</v>
      </c>
      <c r="O57" s="14">
        <v>3</v>
      </c>
      <c r="P57" s="14">
        <v>0</v>
      </c>
      <c r="Q57" s="14">
        <v>22</v>
      </c>
      <c r="R57" s="14">
        <v>0</v>
      </c>
      <c r="S57" s="14">
        <v>5</v>
      </c>
      <c r="T57" s="14">
        <v>0</v>
      </c>
      <c r="U57" s="14">
        <v>0</v>
      </c>
      <c r="V57" s="14">
        <v>0</v>
      </c>
      <c r="W57" s="14">
        <v>8</v>
      </c>
      <c r="X57" s="14">
        <v>0</v>
      </c>
      <c r="Y57" s="14">
        <v>0</v>
      </c>
      <c r="Z57" s="14">
        <v>0</v>
      </c>
      <c r="AA57" s="14">
        <v>4</v>
      </c>
      <c r="AB57" s="14">
        <v>0</v>
      </c>
      <c r="AC57" s="14">
        <v>257</v>
      </c>
    </row>
    <row r="58" spans="1:29">
      <c r="A58" s="18" t="s">
        <v>98</v>
      </c>
      <c r="B58" s="15">
        <v>58.177263000000004</v>
      </c>
      <c r="C58" s="15">
        <v>-96.771854000000005</v>
      </c>
      <c r="D58" s="18" t="s">
        <v>35</v>
      </c>
      <c r="E58" s="18"/>
      <c r="F58" s="14">
        <v>64</v>
      </c>
      <c r="G58" s="14">
        <v>92</v>
      </c>
      <c r="H58" s="14">
        <v>0</v>
      </c>
      <c r="I58" s="14">
        <v>0</v>
      </c>
      <c r="J58" s="14">
        <v>0</v>
      </c>
      <c r="K58" s="14">
        <v>2</v>
      </c>
      <c r="L58" s="14">
        <v>1</v>
      </c>
      <c r="M58" s="14">
        <v>4</v>
      </c>
      <c r="N58" s="14">
        <v>0</v>
      </c>
      <c r="O58" s="14">
        <v>0</v>
      </c>
      <c r="P58" s="14">
        <v>0</v>
      </c>
      <c r="Q58" s="14">
        <v>26</v>
      </c>
      <c r="R58" s="14">
        <v>0</v>
      </c>
      <c r="S58" s="14">
        <v>6</v>
      </c>
      <c r="T58" s="14">
        <v>1</v>
      </c>
      <c r="U58" s="14">
        <v>0</v>
      </c>
      <c r="V58" s="14">
        <v>0</v>
      </c>
      <c r="W58" s="14">
        <v>1</v>
      </c>
      <c r="X58" s="14">
        <v>0</v>
      </c>
      <c r="Y58" s="14">
        <v>0</v>
      </c>
      <c r="Z58" s="14">
        <v>0</v>
      </c>
      <c r="AA58" s="14">
        <v>0</v>
      </c>
      <c r="AB58" s="14">
        <v>1</v>
      </c>
      <c r="AC58" s="14">
        <v>198</v>
      </c>
    </row>
    <row r="59" spans="1:29">
      <c r="A59" s="18" t="s">
        <v>99</v>
      </c>
      <c r="B59" s="15">
        <v>58.485422999999997</v>
      </c>
      <c r="C59" s="15">
        <v>-96.244552999999996</v>
      </c>
      <c r="D59" s="18" t="s">
        <v>35</v>
      </c>
      <c r="E59" s="18"/>
      <c r="F59" s="14">
        <v>189</v>
      </c>
      <c r="G59" s="14">
        <v>0</v>
      </c>
      <c r="H59" s="14">
        <v>0</v>
      </c>
      <c r="I59" s="14">
        <v>0</v>
      </c>
      <c r="J59" s="14">
        <v>0</v>
      </c>
      <c r="K59" s="14">
        <v>0</v>
      </c>
      <c r="L59" s="14">
        <v>0</v>
      </c>
      <c r="M59" s="14">
        <v>0</v>
      </c>
      <c r="N59" s="14">
        <v>0</v>
      </c>
      <c r="O59" s="14">
        <v>0</v>
      </c>
      <c r="P59" s="14">
        <v>0</v>
      </c>
      <c r="Q59" s="14">
        <v>0</v>
      </c>
      <c r="R59" s="14">
        <v>0</v>
      </c>
      <c r="S59" s="14">
        <v>0</v>
      </c>
      <c r="T59" s="14">
        <v>0</v>
      </c>
      <c r="U59" s="14">
        <v>0</v>
      </c>
      <c r="V59" s="14">
        <v>0</v>
      </c>
      <c r="W59" s="14">
        <v>1</v>
      </c>
      <c r="X59" s="14">
        <v>0</v>
      </c>
      <c r="Y59" s="14">
        <v>0</v>
      </c>
      <c r="Z59" s="14">
        <v>0</v>
      </c>
      <c r="AA59" s="14">
        <v>0</v>
      </c>
      <c r="AB59" s="14">
        <v>0</v>
      </c>
      <c r="AC59" s="14">
        <v>190</v>
      </c>
    </row>
    <row r="60" spans="1:29">
      <c r="A60" s="18" t="s">
        <v>100</v>
      </c>
      <c r="B60" s="15">
        <v>58.534218000000003</v>
      </c>
      <c r="C60" s="15">
        <v>-96.436756000000003</v>
      </c>
      <c r="D60" s="18" t="s">
        <v>35</v>
      </c>
      <c r="E60" s="18"/>
      <c r="F60" s="14">
        <v>94</v>
      </c>
      <c r="G60" s="14">
        <v>4</v>
      </c>
      <c r="H60" s="14">
        <v>0</v>
      </c>
      <c r="I60" s="14">
        <v>0</v>
      </c>
      <c r="J60" s="14">
        <v>0</v>
      </c>
      <c r="K60" s="14">
        <v>0</v>
      </c>
      <c r="L60" s="14">
        <v>0</v>
      </c>
      <c r="M60" s="14">
        <v>3</v>
      </c>
      <c r="N60" s="14">
        <v>0</v>
      </c>
      <c r="O60" s="14">
        <v>0</v>
      </c>
      <c r="P60" s="14">
        <v>11</v>
      </c>
      <c r="Q60" s="14">
        <v>4</v>
      </c>
      <c r="R60" s="14">
        <v>0</v>
      </c>
      <c r="S60" s="14">
        <v>2</v>
      </c>
      <c r="T60" s="14">
        <v>0</v>
      </c>
      <c r="U60" s="14">
        <v>0</v>
      </c>
      <c r="V60" s="14">
        <v>0</v>
      </c>
      <c r="W60" s="14">
        <v>1</v>
      </c>
      <c r="X60" s="14">
        <v>0</v>
      </c>
      <c r="Y60" s="14">
        <v>0</v>
      </c>
      <c r="Z60" s="14">
        <v>0</v>
      </c>
      <c r="AA60" s="14">
        <v>0</v>
      </c>
      <c r="AB60" s="14">
        <v>0</v>
      </c>
      <c r="AC60" s="14">
        <v>119</v>
      </c>
    </row>
    <row r="61" spans="1:29">
      <c r="A61" s="18" t="s">
        <v>101</v>
      </c>
      <c r="B61" s="15">
        <v>58.265715</v>
      </c>
      <c r="C61" s="15">
        <v>-96.504520999999997</v>
      </c>
      <c r="D61" s="18" t="s">
        <v>102</v>
      </c>
      <c r="E61" s="18"/>
      <c r="F61" s="14">
        <v>242</v>
      </c>
      <c r="G61" s="14">
        <v>18</v>
      </c>
      <c r="H61" s="14">
        <v>0</v>
      </c>
      <c r="I61" s="14">
        <v>0</v>
      </c>
      <c r="J61" s="14">
        <v>0</v>
      </c>
      <c r="K61" s="14">
        <v>3</v>
      </c>
      <c r="L61" s="14">
        <v>0</v>
      </c>
      <c r="M61" s="14">
        <v>2</v>
      </c>
      <c r="N61" s="14">
        <v>0</v>
      </c>
      <c r="O61" s="14">
        <v>0</v>
      </c>
      <c r="P61" s="14">
        <v>3</v>
      </c>
      <c r="Q61" s="14">
        <v>22</v>
      </c>
      <c r="R61" s="14">
        <v>0</v>
      </c>
      <c r="S61" s="14">
        <v>20</v>
      </c>
      <c r="T61" s="14">
        <v>0</v>
      </c>
      <c r="U61" s="14">
        <v>0</v>
      </c>
      <c r="V61" s="14">
        <v>0</v>
      </c>
      <c r="W61" s="14">
        <v>3</v>
      </c>
      <c r="X61" s="14">
        <v>0</v>
      </c>
      <c r="Y61" s="14">
        <v>0</v>
      </c>
      <c r="Z61" s="14">
        <v>0</v>
      </c>
      <c r="AA61" s="14">
        <v>0</v>
      </c>
      <c r="AB61" s="14">
        <v>0</v>
      </c>
      <c r="AC61" s="14">
        <v>313</v>
      </c>
    </row>
    <row r="62" spans="1:29">
      <c r="A62" s="18" t="s">
        <v>103</v>
      </c>
      <c r="B62" s="15">
        <v>58.213439999999999</v>
      </c>
      <c r="C62" s="15">
        <v>-96.421480000000003</v>
      </c>
      <c r="D62" s="18" t="s">
        <v>35</v>
      </c>
      <c r="E62" s="18"/>
      <c r="F62" s="14">
        <v>263</v>
      </c>
      <c r="G62" s="14">
        <v>5</v>
      </c>
      <c r="H62" s="14">
        <v>0</v>
      </c>
      <c r="I62" s="14">
        <v>0</v>
      </c>
      <c r="J62" s="14">
        <v>0</v>
      </c>
      <c r="K62" s="14">
        <v>2</v>
      </c>
      <c r="L62" s="14">
        <v>0</v>
      </c>
      <c r="M62" s="14">
        <v>17</v>
      </c>
      <c r="N62" s="14">
        <v>0</v>
      </c>
      <c r="O62" s="14">
        <v>0</v>
      </c>
      <c r="P62" s="14">
        <v>1</v>
      </c>
      <c r="Q62" s="14">
        <v>21</v>
      </c>
      <c r="R62" s="14">
        <v>0</v>
      </c>
      <c r="S62" s="14">
        <v>28</v>
      </c>
      <c r="T62" s="14">
        <v>0</v>
      </c>
      <c r="U62" s="14">
        <v>0</v>
      </c>
      <c r="V62" s="14">
        <v>0</v>
      </c>
      <c r="W62" s="14">
        <v>8</v>
      </c>
      <c r="X62" s="14">
        <v>0</v>
      </c>
      <c r="Y62" s="14">
        <v>0</v>
      </c>
      <c r="Z62" s="14">
        <v>0</v>
      </c>
      <c r="AA62" s="14">
        <v>0</v>
      </c>
      <c r="AB62" s="14">
        <v>0</v>
      </c>
      <c r="AC62" s="14">
        <v>345</v>
      </c>
    </row>
    <row r="63" spans="1:29">
      <c r="A63" s="18" t="s">
        <v>104</v>
      </c>
      <c r="B63" s="15">
        <v>58.172494</v>
      </c>
      <c r="C63" s="15">
        <v>-96.573678999999998</v>
      </c>
      <c r="D63" s="18" t="s">
        <v>35</v>
      </c>
      <c r="E63" s="18"/>
      <c r="F63" s="14">
        <v>61</v>
      </c>
      <c r="G63" s="14">
        <v>28</v>
      </c>
      <c r="H63" s="14">
        <v>0</v>
      </c>
      <c r="I63" s="14">
        <v>0</v>
      </c>
      <c r="J63" s="14">
        <v>0</v>
      </c>
      <c r="K63" s="14">
        <v>1</v>
      </c>
      <c r="L63" s="14">
        <v>0</v>
      </c>
      <c r="M63" s="14">
        <v>4</v>
      </c>
      <c r="N63" s="14">
        <v>0</v>
      </c>
      <c r="O63" s="14">
        <v>0</v>
      </c>
      <c r="P63" s="14">
        <v>13</v>
      </c>
      <c r="Q63" s="14">
        <v>3</v>
      </c>
      <c r="R63" s="14">
        <v>0</v>
      </c>
      <c r="S63" s="14">
        <v>4</v>
      </c>
      <c r="T63" s="14">
        <v>0</v>
      </c>
      <c r="U63" s="14">
        <v>0</v>
      </c>
      <c r="V63" s="14">
        <v>0</v>
      </c>
      <c r="W63" s="14">
        <v>2</v>
      </c>
      <c r="X63" s="14">
        <v>0</v>
      </c>
      <c r="Y63" s="14">
        <v>0</v>
      </c>
      <c r="Z63" s="14">
        <v>0</v>
      </c>
      <c r="AA63" s="14">
        <v>0</v>
      </c>
      <c r="AB63" s="14">
        <v>0</v>
      </c>
      <c r="AC63" s="14">
        <v>116</v>
      </c>
    </row>
    <row r="64" spans="1:29">
      <c r="A64" s="18" t="s">
        <v>105</v>
      </c>
      <c r="B64" s="15">
        <v>58.125808999999997</v>
      </c>
      <c r="C64" s="15">
        <v>-96.478295000000003</v>
      </c>
      <c r="D64" s="18" t="s">
        <v>35</v>
      </c>
      <c r="E64" s="18"/>
      <c r="F64" s="14">
        <v>92</v>
      </c>
      <c r="G64" s="14">
        <v>53</v>
      </c>
      <c r="H64" s="14">
        <v>0</v>
      </c>
      <c r="I64" s="14">
        <v>0</v>
      </c>
      <c r="J64" s="14">
        <v>0</v>
      </c>
      <c r="K64" s="14">
        <v>2</v>
      </c>
      <c r="L64" s="14">
        <v>0</v>
      </c>
      <c r="M64" s="14">
        <v>11</v>
      </c>
      <c r="N64" s="14">
        <v>0</v>
      </c>
      <c r="O64" s="14">
        <v>0</v>
      </c>
      <c r="P64" s="14">
        <v>3</v>
      </c>
      <c r="Q64" s="14">
        <v>5</v>
      </c>
      <c r="R64" s="14">
        <v>0</v>
      </c>
      <c r="S64" s="14">
        <v>13</v>
      </c>
      <c r="T64" s="14">
        <v>0</v>
      </c>
      <c r="U64" s="14">
        <v>2</v>
      </c>
      <c r="V64" s="14">
        <v>0</v>
      </c>
      <c r="W64" s="14">
        <v>0</v>
      </c>
      <c r="X64" s="14">
        <v>0</v>
      </c>
      <c r="Y64" s="14">
        <v>0</v>
      </c>
      <c r="Z64" s="14">
        <v>0</v>
      </c>
      <c r="AA64" s="14">
        <v>0</v>
      </c>
      <c r="AB64" s="14">
        <v>1</v>
      </c>
      <c r="AC64" s="14">
        <v>182</v>
      </c>
    </row>
    <row r="65" spans="1:29">
      <c r="A65" s="18" t="s">
        <v>106</v>
      </c>
      <c r="B65" s="15">
        <v>58.241799999999998</v>
      </c>
      <c r="C65" s="15">
        <v>-95.354656000000006</v>
      </c>
      <c r="D65" s="18" t="s">
        <v>35</v>
      </c>
      <c r="E65" s="18"/>
      <c r="F65" s="14">
        <v>79</v>
      </c>
      <c r="G65" s="14">
        <v>67</v>
      </c>
      <c r="H65" s="14">
        <v>0</v>
      </c>
      <c r="I65" s="14">
        <v>0</v>
      </c>
      <c r="J65" s="14">
        <v>0</v>
      </c>
      <c r="K65" s="14">
        <v>2</v>
      </c>
      <c r="L65" s="14">
        <v>0</v>
      </c>
      <c r="M65" s="14">
        <v>0</v>
      </c>
      <c r="N65" s="14">
        <v>0</v>
      </c>
      <c r="O65" s="14">
        <v>0</v>
      </c>
      <c r="P65" s="14">
        <v>0</v>
      </c>
      <c r="Q65" s="14">
        <v>8</v>
      </c>
      <c r="R65" s="14">
        <v>0</v>
      </c>
      <c r="S65" s="14">
        <v>2</v>
      </c>
      <c r="T65" s="14">
        <v>0</v>
      </c>
      <c r="U65" s="14">
        <v>0</v>
      </c>
      <c r="V65" s="14">
        <v>0</v>
      </c>
      <c r="W65" s="14">
        <v>0</v>
      </c>
      <c r="X65" s="14">
        <v>0</v>
      </c>
      <c r="Y65" s="14">
        <v>0</v>
      </c>
      <c r="Z65" s="14">
        <v>0</v>
      </c>
      <c r="AA65" s="14">
        <v>0</v>
      </c>
      <c r="AB65" s="14">
        <v>0</v>
      </c>
      <c r="AC65" s="14">
        <v>158</v>
      </c>
    </row>
    <row r="66" spans="1:29">
      <c r="A66" s="18" t="s">
        <v>107</v>
      </c>
      <c r="B66" s="15">
        <v>58.154564000000001</v>
      </c>
      <c r="C66" s="15">
        <v>-96.117418000000001</v>
      </c>
      <c r="D66" s="18" t="s">
        <v>35</v>
      </c>
      <c r="E66" s="18"/>
      <c r="F66" s="14">
        <v>64</v>
      </c>
      <c r="G66" s="14">
        <v>59</v>
      </c>
      <c r="H66" s="14">
        <v>1</v>
      </c>
      <c r="I66" s="14">
        <v>0</v>
      </c>
      <c r="J66" s="14">
        <v>0</v>
      </c>
      <c r="K66" s="14">
        <v>2</v>
      </c>
      <c r="L66" s="14">
        <v>0</v>
      </c>
      <c r="M66" s="14">
        <v>0</v>
      </c>
      <c r="N66" s="14">
        <v>0</v>
      </c>
      <c r="O66" s="14">
        <v>0</v>
      </c>
      <c r="P66" s="14">
        <v>0</v>
      </c>
      <c r="Q66" s="14">
        <v>7</v>
      </c>
      <c r="R66" s="14">
        <v>0</v>
      </c>
      <c r="S66" s="14">
        <v>3</v>
      </c>
      <c r="T66" s="14">
        <v>0</v>
      </c>
      <c r="U66" s="14">
        <v>0</v>
      </c>
      <c r="V66" s="14">
        <v>0</v>
      </c>
      <c r="W66" s="14">
        <v>2</v>
      </c>
      <c r="X66" s="14">
        <v>0</v>
      </c>
      <c r="Y66" s="14">
        <v>0</v>
      </c>
      <c r="Z66" s="14">
        <v>0</v>
      </c>
      <c r="AA66" s="14">
        <v>1</v>
      </c>
      <c r="AB66" s="14">
        <v>1</v>
      </c>
      <c r="AC66" s="14">
        <v>140</v>
      </c>
    </row>
    <row r="67" spans="1:29">
      <c r="A67" s="18" t="s">
        <v>108</v>
      </c>
      <c r="B67" s="15">
        <v>58.123826000000001</v>
      </c>
      <c r="C67" s="15">
        <v>-96.378206000000006</v>
      </c>
      <c r="D67" s="18" t="s">
        <v>109</v>
      </c>
      <c r="E67" s="18"/>
      <c r="F67" s="14">
        <v>42</v>
      </c>
      <c r="G67" s="14">
        <v>52</v>
      </c>
      <c r="H67" s="14">
        <v>0</v>
      </c>
      <c r="I67" s="14">
        <v>0</v>
      </c>
      <c r="J67" s="14">
        <v>0</v>
      </c>
      <c r="K67" s="14">
        <v>0</v>
      </c>
      <c r="L67" s="14">
        <v>1</v>
      </c>
      <c r="M67" s="14">
        <v>0</v>
      </c>
      <c r="N67" s="14">
        <v>0</v>
      </c>
      <c r="O67" s="14">
        <v>0</v>
      </c>
      <c r="P67" s="14">
        <v>0</v>
      </c>
      <c r="Q67" s="14">
        <v>14</v>
      </c>
      <c r="R67" s="14">
        <v>0</v>
      </c>
      <c r="S67" s="14">
        <v>1</v>
      </c>
      <c r="T67" s="14">
        <v>0</v>
      </c>
      <c r="U67" s="14">
        <v>0</v>
      </c>
      <c r="V67" s="14">
        <v>0</v>
      </c>
      <c r="W67" s="14">
        <v>5</v>
      </c>
      <c r="X67" s="14">
        <v>0</v>
      </c>
      <c r="Y67" s="14">
        <v>0</v>
      </c>
      <c r="Z67" s="14">
        <v>0</v>
      </c>
      <c r="AA67" s="14">
        <v>0</v>
      </c>
      <c r="AB67" s="14">
        <v>1</v>
      </c>
      <c r="AC67" s="14">
        <v>116</v>
      </c>
    </row>
    <row r="68" spans="1:29">
      <c r="A68" s="18" t="s">
        <v>110</v>
      </c>
      <c r="B68" s="15">
        <v>58.287081999999998</v>
      </c>
      <c r="C68" s="15">
        <v>-96.639077</v>
      </c>
      <c r="D68" s="18" t="s">
        <v>35</v>
      </c>
      <c r="E68" s="18"/>
      <c r="F68" s="14">
        <v>145</v>
      </c>
      <c r="G68" s="14">
        <v>26</v>
      </c>
      <c r="H68" s="14">
        <v>0</v>
      </c>
      <c r="I68" s="14">
        <v>0</v>
      </c>
      <c r="J68" s="14">
        <v>0</v>
      </c>
      <c r="K68" s="14">
        <v>1</v>
      </c>
      <c r="L68" s="14">
        <v>0</v>
      </c>
      <c r="M68" s="14">
        <v>0</v>
      </c>
      <c r="N68" s="14">
        <v>0</v>
      </c>
      <c r="O68" s="14">
        <v>0</v>
      </c>
      <c r="P68" s="14">
        <v>4</v>
      </c>
      <c r="Q68" s="14">
        <v>23</v>
      </c>
      <c r="R68" s="14">
        <v>0</v>
      </c>
      <c r="S68" s="14">
        <v>5</v>
      </c>
      <c r="T68" s="14">
        <v>0</v>
      </c>
      <c r="U68" s="14">
        <v>0</v>
      </c>
      <c r="V68" s="14">
        <v>0</v>
      </c>
      <c r="W68" s="14">
        <v>3</v>
      </c>
      <c r="X68" s="14">
        <v>0</v>
      </c>
      <c r="Y68" s="14">
        <v>0</v>
      </c>
      <c r="Z68" s="14">
        <v>0</v>
      </c>
      <c r="AA68" s="14">
        <v>0</v>
      </c>
      <c r="AB68" s="14">
        <v>0</v>
      </c>
      <c r="AC68" s="14">
        <v>207</v>
      </c>
    </row>
    <row r="69" spans="1:29">
      <c r="A69" s="18" t="s">
        <v>111</v>
      </c>
      <c r="B69" s="15">
        <v>58.330692999999997</v>
      </c>
      <c r="C69" s="15">
        <v>-95.945497000000003</v>
      </c>
      <c r="D69" s="18" t="s">
        <v>35</v>
      </c>
      <c r="E69" s="18"/>
      <c r="F69" s="14">
        <v>44</v>
      </c>
      <c r="G69" s="14">
        <v>56</v>
      </c>
      <c r="H69" s="14">
        <v>0</v>
      </c>
      <c r="I69" s="14">
        <v>0</v>
      </c>
      <c r="J69" s="14">
        <v>0</v>
      </c>
      <c r="K69" s="14">
        <v>0</v>
      </c>
      <c r="L69" s="14">
        <v>0</v>
      </c>
      <c r="M69" s="14">
        <v>0</v>
      </c>
      <c r="N69" s="14">
        <v>0</v>
      </c>
      <c r="O69" s="14">
        <v>0</v>
      </c>
      <c r="P69" s="14">
        <v>2</v>
      </c>
      <c r="Q69" s="14">
        <v>10</v>
      </c>
      <c r="R69" s="14">
        <v>0</v>
      </c>
      <c r="S69" s="14">
        <v>0</v>
      </c>
      <c r="T69" s="14">
        <v>0</v>
      </c>
      <c r="U69" s="14">
        <v>0</v>
      </c>
      <c r="V69" s="14">
        <v>0</v>
      </c>
      <c r="W69" s="14">
        <v>1</v>
      </c>
      <c r="X69" s="14">
        <v>1</v>
      </c>
      <c r="Y69" s="14">
        <v>0</v>
      </c>
      <c r="Z69" s="14">
        <v>0</v>
      </c>
      <c r="AA69" s="14">
        <v>1</v>
      </c>
      <c r="AB69" s="14">
        <v>0</v>
      </c>
      <c r="AC69" s="14">
        <v>115</v>
      </c>
    </row>
    <row r="70" spans="1:29">
      <c r="A70" s="18" t="s">
        <v>112</v>
      </c>
      <c r="B70" s="15">
        <v>58.215955000000001</v>
      </c>
      <c r="C70" s="15">
        <v>-95.970642999999995</v>
      </c>
      <c r="D70" s="18" t="s">
        <v>35</v>
      </c>
      <c r="E70" s="18"/>
      <c r="F70" s="14">
        <v>62</v>
      </c>
      <c r="G70" s="14">
        <v>55</v>
      </c>
      <c r="H70" s="14">
        <v>0</v>
      </c>
      <c r="I70" s="14">
        <v>0</v>
      </c>
      <c r="J70" s="14">
        <v>0</v>
      </c>
      <c r="K70" s="14">
        <v>0</v>
      </c>
      <c r="L70" s="14">
        <v>0</v>
      </c>
      <c r="M70" s="14">
        <v>0</v>
      </c>
      <c r="N70" s="14">
        <v>0</v>
      </c>
      <c r="O70" s="14">
        <v>0</v>
      </c>
      <c r="P70" s="14">
        <v>2</v>
      </c>
      <c r="Q70" s="14">
        <v>8</v>
      </c>
      <c r="R70" s="14">
        <v>0</v>
      </c>
      <c r="S70" s="14">
        <v>0</v>
      </c>
      <c r="T70" s="14">
        <v>0</v>
      </c>
      <c r="U70" s="14">
        <v>0</v>
      </c>
      <c r="V70" s="14">
        <v>0</v>
      </c>
      <c r="W70" s="14">
        <v>1</v>
      </c>
      <c r="X70" s="14">
        <v>0</v>
      </c>
      <c r="Y70" s="14">
        <v>0</v>
      </c>
      <c r="Z70" s="14">
        <v>0</v>
      </c>
      <c r="AA70" s="14">
        <v>0</v>
      </c>
      <c r="AB70" s="14">
        <v>1</v>
      </c>
      <c r="AC70" s="14">
        <v>129</v>
      </c>
    </row>
    <row r="71" spans="1:29">
      <c r="A71" s="18" t="s">
        <v>113</v>
      </c>
      <c r="B71" s="15">
        <v>58.452576999999998</v>
      </c>
      <c r="C71" s="15">
        <v>-96.069091999999998</v>
      </c>
      <c r="D71" s="18" t="s">
        <v>35</v>
      </c>
      <c r="E71" s="18"/>
      <c r="F71" s="14">
        <v>278</v>
      </c>
      <c r="G71" s="14">
        <v>2</v>
      </c>
      <c r="H71" s="14">
        <v>0</v>
      </c>
      <c r="I71" s="14">
        <v>0</v>
      </c>
      <c r="J71" s="14">
        <v>0</v>
      </c>
      <c r="K71" s="14">
        <v>1</v>
      </c>
      <c r="L71" s="14">
        <v>38</v>
      </c>
      <c r="M71" s="14">
        <v>1</v>
      </c>
      <c r="N71" s="14">
        <v>0</v>
      </c>
      <c r="O71" s="14">
        <v>0</v>
      </c>
      <c r="P71" s="14">
        <v>6</v>
      </c>
      <c r="Q71" s="14">
        <v>3</v>
      </c>
      <c r="R71" s="14">
        <v>0</v>
      </c>
      <c r="S71" s="14">
        <v>5</v>
      </c>
      <c r="T71" s="14">
        <v>0</v>
      </c>
      <c r="U71" s="14">
        <v>2</v>
      </c>
      <c r="V71" s="14">
        <v>0</v>
      </c>
      <c r="W71" s="14">
        <v>6</v>
      </c>
      <c r="X71" s="14">
        <v>0</v>
      </c>
      <c r="Y71" s="14">
        <v>0</v>
      </c>
      <c r="Z71" s="14">
        <v>0</v>
      </c>
      <c r="AA71" s="14">
        <v>0</v>
      </c>
      <c r="AB71" s="14">
        <v>0</v>
      </c>
      <c r="AC71" s="14">
        <v>342</v>
      </c>
    </row>
    <row r="72" spans="1:29">
      <c r="A72" s="18" t="s">
        <v>114</v>
      </c>
      <c r="B72" s="15">
        <v>58.546672000000001</v>
      </c>
      <c r="C72" s="15">
        <v>-95.544345000000007</v>
      </c>
      <c r="D72" s="18" t="s">
        <v>35</v>
      </c>
      <c r="E72" s="18"/>
      <c r="F72" s="14">
        <v>108</v>
      </c>
      <c r="G72" s="14">
        <v>139</v>
      </c>
      <c r="H72" s="14">
        <v>0</v>
      </c>
      <c r="I72" s="14">
        <v>0</v>
      </c>
      <c r="J72" s="14">
        <v>0</v>
      </c>
      <c r="K72" s="14">
        <v>4</v>
      </c>
      <c r="L72" s="14">
        <v>1</v>
      </c>
      <c r="M72" s="14">
        <v>0</v>
      </c>
      <c r="N72" s="14">
        <v>0</v>
      </c>
      <c r="O72" s="14">
        <v>0</v>
      </c>
      <c r="P72" s="14">
        <v>25</v>
      </c>
      <c r="Q72" s="14">
        <v>12</v>
      </c>
      <c r="R72" s="14">
        <v>0</v>
      </c>
      <c r="S72" s="14">
        <v>4</v>
      </c>
      <c r="T72" s="14">
        <v>0</v>
      </c>
      <c r="U72" s="14">
        <v>0</v>
      </c>
      <c r="V72" s="14">
        <v>0</v>
      </c>
      <c r="W72" s="14">
        <v>0</v>
      </c>
      <c r="X72" s="14">
        <v>0</v>
      </c>
      <c r="Y72" s="14">
        <v>0</v>
      </c>
      <c r="Z72" s="14">
        <v>0</v>
      </c>
      <c r="AA72" s="14">
        <v>0</v>
      </c>
      <c r="AB72" s="14">
        <v>0</v>
      </c>
      <c r="AC72" s="14">
        <v>293</v>
      </c>
    </row>
    <row r="73" spans="1:29">
      <c r="A73" s="18" t="s">
        <v>115</v>
      </c>
      <c r="B73" s="20">
        <v>58.126297999999998</v>
      </c>
      <c r="C73" s="20">
        <v>-96.583303000000001</v>
      </c>
      <c r="D73" s="18" t="s">
        <v>35</v>
      </c>
      <c r="E73" s="18"/>
      <c r="F73" s="14">
        <v>263</v>
      </c>
      <c r="G73" s="14">
        <v>93</v>
      </c>
      <c r="H73" s="14">
        <v>0</v>
      </c>
      <c r="I73" s="14">
        <v>0</v>
      </c>
      <c r="J73" s="14">
        <v>0</v>
      </c>
      <c r="K73" s="14">
        <v>0</v>
      </c>
      <c r="L73" s="14">
        <v>0</v>
      </c>
      <c r="M73" s="14">
        <v>13</v>
      </c>
      <c r="N73" s="14">
        <v>0</v>
      </c>
      <c r="O73" s="14">
        <v>1</v>
      </c>
      <c r="P73" s="14">
        <v>11</v>
      </c>
      <c r="Q73" s="14">
        <v>27</v>
      </c>
      <c r="R73" s="14">
        <v>0</v>
      </c>
      <c r="S73" s="14">
        <v>33</v>
      </c>
      <c r="T73" s="14">
        <v>0</v>
      </c>
      <c r="U73" s="14">
        <v>5</v>
      </c>
      <c r="V73" s="14">
        <v>0</v>
      </c>
      <c r="W73" s="14">
        <v>11</v>
      </c>
      <c r="X73" s="14">
        <v>0</v>
      </c>
      <c r="Y73" s="14">
        <v>0</v>
      </c>
      <c r="Z73" s="14">
        <v>0</v>
      </c>
      <c r="AA73" s="14">
        <v>0</v>
      </c>
      <c r="AB73" s="14">
        <v>0</v>
      </c>
      <c r="AC73" s="14">
        <v>457</v>
      </c>
    </row>
    <row r="74" spans="1:29">
      <c r="A74" s="18" t="s">
        <v>116</v>
      </c>
      <c r="B74" s="15">
        <v>58.118237000000001</v>
      </c>
      <c r="C74" s="15">
        <v>-96.089478</v>
      </c>
      <c r="D74" s="18" t="s">
        <v>35</v>
      </c>
      <c r="E74" s="18"/>
      <c r="F74" s="14">
        <v>76</v>
      </c>
      <c r="G74" s="14">
        <v>46</v>
      </c>
      <c r="H74" s="14">
        <v>0</v>
      </c>
      <c r="I74" s="14">
        <v>0</v>
      </c>
      <c r="J74" s="14">
        <v>0</v>
      </c>
      <c r="K74" s="14">
        <v>3</v>
      </c>
      <c r="L74" s="14">
        <v>0</v>
      </c>
      <c r="M74" s="14">
        <v>1</v>
      </c>
      <c r="N74" s="14">
        <v>0</v>
      </c>
      <c r="O74" s="14">
        <v>0</v>
      </c>
      <c r="P74" s="14">
        <v>0</v>
      </c>
      <c r="Q74" s="14">
        <v>20</v>
      </c>
      <c r="R74" s="14">
        <v>0</v>
      </c>
      <c r="S74" s="14">
        <v>7</v>
      </c>
      <c r="T74" s="14">
        <v>0</v>
      </c>
      <c r="U74" s="14">
        <v>0</v>
      </c>
      <c r="V74" s="14">
        <v>0</v>
      </c>
      <c r="W74" s="14">
        <v>1</v>
      </c>
      <c r="X74" s="14">
        <v>0</v>
      </c>
      <c r="Y74" s="14">
        <v>0</v>
      </c>
      <c r="Z74" s="14">
        <v>0</v>
      </c>
      <c r="AA74" s="14">
        <v>0</v>
      </c>
      <c r="AB74" s="14">
        <v>1</v>
      </c>
      <c r="AC74" s="14">
        <v>155</v>
      </c>
    </row>
    <row r="75" spans="1:29">
      <c r="A75" s="18" t="s">
        <v>117</v>
      </c>
      <c r="B75" s="15">
        <v>58.118544999999997</v>
      </c>
      <c r="C75" s="15">
        <v>-95.527647000000002</v>
      </c>
      <c r="D75" s="18" t="s">
        <v>35</v>
      </c>
      <c r="E75" s="18"/>
      <c r="F75" s="14">
        <v>81</v>
      </c>
      <c r="G75" s="14">
        <v>60</v>
      </c>
      <c r="H75" s="14">
        <v>0</v>
      </c>
      <c r="I75" s="14">
        <v>0</v>
      </c>
      <c r="J75" s="14">
        <v>0</v>
      </c>
      <c r="K75" s="14">
        <v>0</v>
      </c>
      <c r="L75" s="14">
        <v>0</v>
      </c>
      <c r="M75" s="14">
        <v>0</v>
      </c>
      <c r="N75" s="14">
        <v>0</v>
      </c>
      <c r="O75" s="14">
        <v>5</v>
      </c>
      <c r="P75" s="14">
        <v>0</v>
      </c>
      <c r="Q75" s="14">
        <v>4</v>
      </c>
      <c r="R75" s="14">
        <v>0</v>
      </c>
      <c r="S75" s="14">
        <v>1</v>
      </c>
      <c r="T75" s="14">
        <v>0</v>
      </c>
      <c r="U75" s="14">
        <v>0</v>
      </c>
      <c r="V75" s="14">
        <v>0</v>
      </c>
      <c r="W75" s="14">
        <v>0</v>
      </c>
      <c r="X75" s="14">
        <v>3</v>
      </c>
      <c r="Y75" s="14">
        <v>0</v>
      </c>
      <c r="Z75" s="14">
        <v>0</v>
      </c>
      <c r="AA75" s="14">
        <v>0</v>
      </c>
      <c r="AB75" s="14">
        <v>0</v>
      </c>
      <c r="AC75" s="14">
        <v>154</v>
      </c>
    </row>
    <row r="76" spans="1:29">
      <c r="A76" s="18" t="s">
        <v>118</v>
      </c>
      <c r="B76" s="15">
        <v>58.511164000000001</v>
      </c>
      <c r="C76" s="15">
        <v>-96.116972000000004</v>
      </c>
      <c r="D76" s="18" t="s">
        <v>35</v>
      </c>
      <c r="E76" s="18"/>
      <c r="F76" s="14">
        <v>468</v>
      </c>
      <c r="G76" s="14">
        <v>106</v>
      </c>
      <c r="H76" s="14">
        <v>0</v>
      </c>
      <c r="I76" s="14">
        <v>0</v>
      </c>
      <c r="J76" s="14">
        <v>0</v>
      </c>
      <c r="K76" s="14">
        <v>5</v>
      </c>
      <c r="L76" s="14">
        <v>0</v>
      </c>
      <c r="M76" s="14">
        <v>6</v>
      </c>
      <c r="N76" s="14">
        <v>0</v>
      </c>
      <c r="O76" s="14">
        <v>0</v>
      </c>
      <c r="P76" s="14">
        <v>24</v>
      </c>
      <c r="Q76" s="14">
        <v>6</v>
      </c>
      <c r="R76" s="14">
        <v>0</v>
      </c>
      <c r="S76" s="14">
        <v>45</v>
      </c>
      <c r="T76" s="14">
        <v>0</v>
      </c>
      <c r="U76" s="14">
        <v>0</v>
      </c>
      <c r="V76" s="14">
        <v>0</v>
      </c>
      <c r="W76" s="14">
        <v>13</v>
      </c>
      <c r="X76" s="14">
        <v>0</v>
      </c>
      <c r="Y76" s="14">
        <v>0</v>
      </c>
      <c r="Z76" s="14">
        <v>0</v>
      </c>
      <c r="AA76" s="14">
        <v>0</v>
      </c>
      <c r="AB76" s="14">
        <v>0</v>
      </c>
      <c r="AC76" s="14">
        <v>673</v>
      </c>
    </row>
    <row r="77" spans="1:29">
      <c r="A77" s="18" t="s">
        <v>119</v>
      </c>
      <c r="B77" s="15">
        <v>58.581280999999997</v>
      </c>
      <c r="C77" s="15">
        <v>-95.324873999999994</v>
      </c>
      <c r="D77" s="18" t="s">
        <v>35</v>
      </c>
      <c r="E77" s="18"/>
      <c r="F77" s="14">
        <v>88</v>
      </c>
      <c r="G77" s="14">
        <v>17</v>
      </c>
      <c r="H77" s="14">
        <v>0</v>
      </c>
      <c r="I77" s="14">
        <v>0</v>
      </c>
      <c r="J77" s="14">
        <v>0</v>
      </c>
      <c r="K77" s="14">
        <v>1</v>
      </c>
      <c r="L77" s="14">
        <v>1</v>
      </c>
      <c r="M77" s="14">
        <v>0</v>
      </c>
      <c r="N77" s="14">
        <v>0</v>
      </c>
      <c r="O77" s="14">
        <v>0</v>
      </c>
      <c r="P77" s="14">
        <v>3</v>
      </c>
      <c r="Q77" s="14">
        <v>3</v>
      </c>
      <c r="R77" s="14">
        <v>0</v>
      </c>
      <c r="S77" s="14">
        <v>6</v>
      </c>
      <c r="T77" s="14">
        <v>0</v>
      </c>
      <c r="U77" s="14">
        <v>0</v>
      </c>
      <c r="V77" s="14">
        <v>0</v>
      </c>
      <c r="W77" s="14">
        <v>1</v>
      </c>
      <c r="X77" s="14">
        <v>0</v>
      </c>
      <c r="Y77" s="14">
        <v>0</v>
      </c>
      <c r="Z77" s="14">
        <v>0</v>
      </c>
      <c r="AA77" s="14">
        <v>0</v>
      </c>
      <c r="AB77" s="14">
        <v>0</v>
      </c>
      <c r="AC77" s="14">
        <v>120</v>
      </c>
    </row>
    <row r="78" spans="1:29">
      <c r="A78" s="18" t="s">
        <v>120</v>
      </c>
      <c r="B78" s="15">
        <v>58.443299000000003</v>
      </c>
      <c r="C78" s="15">
        <v>-96.318079999999995</v>
      </c>
      <c r="D78" s="18" t="s">
        <v>35</v>
      </c>
      <c r="E78" s="18"/>
      <c r="F78" s="14">
        <v>120</v>
      </c>
      <c r="G78" s="14">
        <v>11</v>
      </c>
      <c r="H78" s="14">
        <v>0</v>
      </c>
      <c r="I78" s="14">
        <v>0</v>
      </c>
      <c r="J78" s="14">
        <v>0</v>
      </c>
      <c r="K78" s="14">
        <v>4</v>
      </c>
      <c r="L78" s="14">
        <v>2</v>
      </c>
      <c r="M78" s="14">
        <v>2</v>
      </c>
      <c r="N78" s="14">
        <v>0</v>
      </c>
      <c r="O78" s="14">
        <v>0</v>
      </c>
      <c r="P78" s="14">
        <v>15</v>
      </c>
      <c r="Q78" s="14">
        <v>0</v>
      </c>
      <c r="R78" s="14">
        <v>0</v>
      </c>
      <c r="S78" s="14">
        <v>6</v>
      </c>
      <c r="T78" s="14">
        <v>0</v>
      </c>
      <c r="U78" s="14">
        <v>1</v>
      </c>
      <c r="V78" s="14">
        <v>0</v>
      </c>
      <c r="W78" s="14">
        <v>7</v>
      </c>
      <c r="X78" s="14">
        <v>0</v>
      </c>
      <c r="Y78" s="14">
        <v>0</v>
      </c>
      <c r="Z78" s="14">
        <v>0</v>
      </c>
      <c r="AA78" s="14">
        <v>0</v>
      </c>
      <c r="AB78" s="14">
        <v>0</v>
      </c>
      <c r="AC78" s="14">
        <v>168</v>
      </c>
    </row>
    <row r="79" spans="1:29">
      <c r="A79" s="18" t="s">
        <v>121</v>
      </c>
      <c r="B79" s="15">
        <v>58.469014999999999</v>
      </c>
      <c r="C79" s="15">
        <v>-96.405353000000005</v>
      </c>
      <c r="D79" s="18" t="s">
        <v>35</v>
      </c>
      <c r="E79" s="18"/>
      <c r="F79" s="14">
        <v>113</v>
      </c>
      <c r="G79" s="14">
        <v>12</v>
      </c>
      <c r="H79" s="14">
        <v>0</v>
      </c>
      <c r="I79" s="14">
        <v>0</v>
      </c>
      <c r="J79" s="14">
        <v>0</v>
      </c>
      <c r="K79" s="14">
        <v>0</v>
      </c>
      <c r="L79" s="14">
        <v>1</v>
      </c>
      <c r="M79" s="14">
        <v>0</v>
      </c>
      <c r="N79" s="14">
        <v>0</v>
      </c>
      <c r="O79" s="14">
        <v>16</v>
      </c>
      <c r="P79" s="14">
        <v>9</v>
      </c>
      <c r="Q79" s="14">
        <v>1</v>
      </c>
      <c r="R79" s="14">
        <v>0</v>
      </c>
      <c r="S79" s="14">
        <v>1</v>
      </c>
      <c r="T79" s="14">
        <v>0</v>
      </c>
      <c r="U79" s="14">
        <v>0</v>
      </c>
      <c r="V79" s="14">
        <v>0</v>
      </c>
      <c r="W79" s="14">
        <v>1</v>
      </c>
      <c r="X79" s="14">
        <v>0</v>
      </c>
      <c r="Y79" s="14">
        <v>0</v>
      </c>
      <c r="Z79" s="14">
        <v>0</v>
      </c>
      <c r="AA79" s="14">
        <v>0</v>
      </c>
      <c r="AB79" s="14">
        <v>0</v>
      </c>
      <c r="AC79" s="14">
        <v>154</v>
      </c>
    </row>
    <row r="80" spans="1:29">
      <c r="A80" s="18" t="s">
        <v>122</v>
      </c>
      <c r="B80" s="15">
        <v>58.429650000000002</v>
      </c>
      <c r="C80" s="15">
        <v>-95.381401999999994</v>
      </c>
      <c r="D80" s="18" t="s">
        <v>35</v>
      </c>
      <c r="E80" s="18"/>
      <c r="F80" s="14">
        <v>123</v>
      </c>
      <c r="G80" s="14">
        <v>25</v>
      </c>
      <c r="H80" s="14">
        <v>0</v>
      </c>
      <c r="I80" s="14">
        <v>0</v>
      </c>
      <c r="J80" s="14">
        <v>0</v>
      </c>
      <c r="K80" s="14">
        <v>1</v>
      </c>
      <c r="L80" s="14">
        <v>0</v>
      </c>
      <c r="M80" s="14">
        <v>0</v>
      </c>
      <c r="N80" s="14">
        <v>0</v>
      </c>
      <c r="O80" s="14">
        <v>0</v>
      </c>
      <c r="P80" s="14">
        <v>0</v>
      </c>
      <c r="Q80" s="14">
        <v>0</v>
      </c>
      <c r="R80" s="14">
        <v>0</v>
      </c>
      <c r="S80" s="14">
        <v>2</v>
      </c>
      <c r="T80" s="14">
        <v>0</v>
      </c>
      <c r="U80" s="14">
        <v>0</v>
      </c>
      <c r="V80" s="14">
        <v>0</v>
      </c>
      <c r="W80" s="14">
        <v>1</v>
      </c>
      <c r="X80" s="14">
        <v>0</v>
      </c>
      <c r="Y80" s="14">
        <v>0</v>
      </c>
      <c r="Z80" s="14">
        <v>0</v>
      </c>
      <c r="AA80" s="14">
        <v>0</v>
      </c>
      <c r="AB80" s="14">
        <v>0</v>
      </c>
      <c r="AC80" s="14">
        <v>152</v>
      </c>
    </row>
    <row r="81" spans="1:29">
      <c r="A81" s="18" t="s">
        <v>123</v>
      </c>
      <c r="B81" s="15">
        <v>58.279781999999997</v>
      </c>
      <c r="C81" s="15">
        <v>-95.130852000000004</v>
      </c>
      <c r="D81" s="18" t="s">
        <v>35</v>
      </c>
      <c r="E81" s="18"/>
      <c r="F81" s="14">
        <v>31</v>
      </c>
      <c r="G81" s="14">
        <v>104</v>
      </c>
      <c r="H81" s="14">
        <v>0</v>
      </c>
      <c r="I81" s="14">
        <v>0</v>
      </c>
      <c r="J81" s="14">
        <v>0</v>
      </c>
      <c r="K81" s="14">
        <v>0</v>
      </c>
      <c r="L81" s="14">
        <v>1</v>
      </c>
      <c r="M81" s="14">
        <v>0</v>
      </c>
      <c r="N81" s="14">
        <v>0</v>
      </c>
      <c r="O81" s="14">
        <v>0</v>
      </c>
      <c r="P81" s="14">
        <v>0</v>
      </c>
      <c r="Q81" s="14">
        <v>0</v>
      </c>
      <c r="R81" s="14">
        <v>0</v>
      </c>
      <c r="S81" s="14">
        <v>0</v>
      </c>
      <c r="T81" s="14">
        <v>0</v>
      </c>
      <c r="U81" s="14">
        <v>0</v>
      </c>
      <c r="V81" s="14">
        <v>0</v>
      </c>
      <c r="W81" s="14">
        <v>0</v>
      </c>
      <c r="X81" s="14">
        <v>0</v>
      </c>
      <c r="Y81" s="14">
        <v>0</v>
      </c>
      <c r="Z81" s="14">
        <v>0</v>
      </c>
      <c r="AA81" s="14">
        <v>0</v>
      </c>
      <c r="AB81" s="14">
        <v>0</v>
      </c>
      <c r="AC81" s="14">
        <v>136</v>
      </c>
    </row>
    <row r="82" spans="1:29">
      <c r="A82" s="18" t="s">
        <v>124</v>
      </c>
      <c r="B82" s="15">
        <v>58.322111999999997</v>
      </c>
      <c r="C82" s="15">
        <v>-95.497517999999999</v>
      </c>
      <c r="D82" s="18" t="s">
        <v>35</v>
      </c>
      <c r="E82" s="18"/>
      <c r="F82" s="14">
        <v>93</v>
      </c>
      <c r="G82" s="14">
        <v>41</v>
      </c>
      <c r="H82" s="14">
        <v>0</v>
      </c>
      <c r="I82" s="14">
        <v>0</v>
      </c>
      <c r="J82" s="14">
        <v>0</v>
      </c>
      <c r="K82" s="14">
        <v>3</v>
      </c>
      <c r="L82" s="14">
        <v>0</v>
      </c>
      <c r="M82" s="14">
        <v>0</v>
      </c>
      <c r="N82" s="14">
        <v>0</v>
      </c>
      <c r="O82" s="14">
        <v>5</v>
      </c>
      <c r="P82" s="14">
        <v>1</v>
      </c>
      <c r="Q82" s="14">
        <v>3</v>
      </c>
      <c r="R82" s="14">
        <v>0</v>
      </c>
      <c r="S82" s="14">
        <v>5</v>
      </c>
      <c r="T82" s="14">
        <v>0</v>
      </c>
      <c r="U82" s="14">
        <v>0</v>
      </c>
      <c r="V82" s="14">
        <v>0</v>
      </c>
      <c r="W82" s="14">
        <v>0</v>
      </c>
      <c r="X82" s="14">
        <v>0</v>
      </c>
      <c r="Y82" s="14">
        <v>0</v>
      </c>
      <c r="Z82" s="14">
        <v>0</v>
      </c>
      <c r="AA82" s="14">
        <v>0</v>
      </c>
      <c r="AB82" s="14">
        <v>0</v>
      </c>
      <c r="AC82" s="14">
        <v>151</v>
      </c>
    </row>
    <row r="83" spans="1:29">
      <c r="A83" s="18" t="s">
        <v>125</v>
      </c>
      <c r="B83" s="15">
        <v>57.977156000000001</v>
      </c>
      <c r="C83" s="15">
        <v>-94.864448999999993</v>
      </c>
      <c r="D83" s="18" t="s">
        <v>35</v>
      </c>
      <c r="E83" s="18"/>
      <c r="F83" s="14">
        <v>103</v>
      </c>
      <c r="G83" s="14">
        <v>28</v>
      </c>
      <c r="H83" s="14">
        <v>0</v>
      </c>
      <c r="I83" s="14">
        <v>0</v>
      </c>
      <c r="J83" s="14">
        <v>0</v>
      </c>
      <c r="K83" s="14">
        <v>1</v>
      </c>
      <c r="L83" s="14">
        <v>0</v>
      </c>
      <c r="M83" s="14">
        <v>0</v>
      </c>
      <c r="N83" s="14">
        <v>0</v>
      </c>
      <c r="O83" s="14">
        <v>1</v>
      </c>
      <c r="P83" s="14">
        <v>3</v>
      </c>
      <c r="Q83" s="14">
        <v>1</v>
      </c>
      <c r="R83" s="14">
        <v>0</v>
      </c>
      <c r="S83" s="14">
        <v>2</v>
      </c>
      <c r="T83" s="14">
        <v>0</v>
      </c>
      <c r="U83" s="14">
        <v>0</v>
      </c>
      <c r="V83" s="14">
        <v>0</v>
      </c>
      <c r="W83" s="14">
        <v>0</v>
      </c>
      <c r="X83" s="14">
        <v>0</v>
      </c>
      <c r="Y83" s="14">
        <v>0</v>
      </c>
      <c r="Z83" s="14">
        <v>0</v>
      </c>
      <c r="AA83" s="14">
        <v>0</v>
      </c>
      <c r="AB83" s="14">
        <v>0</v>
      </c>
      <c r="AC83" s="14">
        <v>139</v>
      </c>
    </row>
    <row r="84" spans="1:29">
      <c r="A84" s="18" t="s">
        <v>126</v>
      </c>
      <c r="B84" s="15">
        <v>58.107508000000003</v>
      </c>
      <c r="C84" s="15">
        <v>-95.932146000000003</v>
      </c>
      <c r="D84" s="18" t="s">
        <v>35</v>
      </c>
      <c r="E84" s="18"/>
      <c r="F84" s="14">
        <v>92</v>
      </c>
      <c r="G84" s="14">
        <v>6</v>
      </c>
      <c r="H84" s="14">
        <v>0</v>
      </c>
      <c r="I84" s="14">
        <v>0</v>
      </c>
      <c r="J84" s="14">
        <v>0</v>
      </c>
      <c r="K84" s="14">
        <v>3</v>
      </c>
      <c r="L84" s="14">
        <v>1</v>
      </c>
      <c r="M84" s="14">
        <v>2</v>
      </c>
      <c r="N84" s="14">
        <v>0</v>
      </c>
      <c r="O84" s="14">
        <v>0</v>
      </c>
      <c r="P84" s="14">
        <v>5</v>
      </c>
      <c r="Q84" s="14">
        <v>8</v>
      </c>
      <c r="R84" s="14">
        <v>0</v>
      </c>
      <c r="S84" s="14">
        <v>7</v>
      </c>
      <c r="T84" s="14">
        <v>0</v>
      </c>
      <c r="U84" s="14">
        <v>0</v>
      </c>
      <c r="V84" s="14">
        <v>0</v>
      </c>
      <c r="W84" s="14">
        <v>1</v>
      </c>
      <c r="X84" s="14">
        <v>0</v>
      </c>
      <c r="Y84" s="14">
        <v>0</v>
      </c>
      <c r="Z84" s="14">
        <v>0</v>
      </c>
      <c r="AA84" s="14">
        <v>0</v>
      </c>
      <c r="AB84" s="14">
        <v>0</v>
      </c>
      <c r="AC84" s="14">
        <v>125</v>
      </c>
    </row>
    <row r="85" spans="1:29">
      <c r="A85" s="18" t="s">
        <v>127</v>
      </c>
      <c r="B85" s="15">
        <v>58.209499999999998</v>
      </c>
      <c r="C85" s="15">
        <v>-96.197552999999999</v>
      </c>
      <c r="D85" s="18" t="s">
        <v>35</v>
      </c>
      <c r="E85" s="18"/>
      <c r="F85" s="14">
        <v>82</v>
      </c>
      <c r="G85" s="14">
        <v>47</v>
      </c>
      <c r="H85" s="14">
        <v>1</v>
      </c>
      <c r="I85" s="14">
        <v>0</v>
      </c>
      <c r="J85" s="14">
        <v>0</v>
      </c>
      <c r="K85" s="14">
        <v>3</v>
      </c>
      <c r="L85" s="14">
        <v>1</v>
      </c>
      <c r="M85" s="14">
        <v>2</v>
      </c>
      <c r="N85" s="14">
        <v>0</v>
      </c>
      <c r="O85" s="14">
        <v>0</v>
      </c>
      <c r="P85" s="14">
        <v>1</v>
      </c>
      <c r="Q85" s="14">
        <v>3</v>
      </c>
      <c r="R85" s="14">
        <v>0</v>
      </c>
      <c r="S85" s="14">
        <v>4</v>
      </c>
      <c r="T85" s="14">
        <v>0</v>
      </c>
      <c r="U85" s="14">
        <v>0</v>
      </c>
      <c r="V85" s="14">
        <v>0</v>
      </c>
      <c r="W85" s="14">
        <v>0</v>
      </c>
      <c r="X85" s="14">
        <v>0</v>
      </c>
      <c r="Y85" s="14">
        <v>0</v>
      </c>
      <c r="Z85" s="14">
        <v>0</v>
      </c>
      <c r="AA85" s="14">
        <v>0</v>
      </c>
      <c r="AB85" s="14">
        <v>0</v>
      </c>
      <c r="AC85" s="14">
        <v>144</v>
      </c>
    </row>
    <row r="86" spans="1:29">
      <c r="A86" s="18" t="s">
        <v>128</v>
      </c>
      <c r="B86" s="15">
        <v>58.148657</v>
      </c>
      <c r="C86" s="15">
        <v>-95.203585000000004</v>
      </c>
      <c r="D86" s="18" t="s">
        <v>35</v>
      </c>
      <c r="E86" s="18"/>
      <c r="F86" s="14">
        <v>32</v>
      </c>
      <c r="G86" s="14">
        <v>16</v>
      </c>
      <c r="H86" s="14">
        <v>0</v>
      </c>
      <c r="I86" s="14">
        <v>0</v>
      </c>
      <c r="J86" s="14">
        <v>0</v>
      </c>
      <c r="K86" s="14">
        <v>0</v>
      </c>
      <c r="L86" s="14">
        <v>0</v>
      </c>
      <c r="M86" s="14">
        <v>0</v>
      </c>
      <c r="N86" s="14">
        <v>0</v>
      </c>
      <c r="O86" s="14">
        <v>0</v>
      </c>
      <c r="P86" s="14">
        <v>0</v>
      </c>
      <c r="Q86" s="14">
        <v>1</v>
      </c>
      <c r="R86" s="14">
        <v>0</v>
      </c>
      <c r="S86" s="14">
        <v>0</v>
      </c>
      <c r="T86" s="14">
        <v>0</v>
      </c>
      <c r="U86" s="14">
        <v>0</v>
      </c>
      <c r="V86" s="14">
        <v>0</v>
      </c>
      <c r="W86" s="14">
        <v>0</v>
      </c>
      <c r="X86" s="14">
        <v>0</v>
      </c>
      <c r="Y86" s="14">
        <v>0</v>
      </c>
      <c r="Z86" s="14">
        <v>0</v>
      </c>
      <c r="AA86" s="14">
        <v>0</v>
      </c>
      <c r="AB86" s="14">
        <v>0</v>
      </c>
      <c r="AC86" s="14">
        <v>49</v>
      </c>
    </row>
    <row r="87" spans="1:29">
      <c r="A87" s="18" t="s">
        <v>129</v>
      </c>
      <c r="B87" s="15">
        <v>58.358417000000003</v>
      </c>
      <c r="C87" s="15">
        <v>-97.149249999999995</v>
      </c>
      <c r="D87" s="18" t="s">
        <v>35</v>
      </c>
      <c r="E87" s="18"/>
      <c r="F87" s="14">
        <v>69</v>
      </c>
      <c r="G87" s="14">
        <v>4</v>
      </c>
      <c r="H87" s="14">
        <v>0</v>
      </c>
      <c r="I87" s="14">
        <v>0</v>
      </c>
      <c r="J87" s="14">
        <v>0</v>
      </c>
      <c r="K87" s="14">
        <v>0</v>
      </c>
      <c r="L87" s="14">
        <v>2</v>
      </c>
      <c r="M87" s="14">
        <v>0</v>
      </c>
      <c r="N87" s="14">
        <v>0</v>
      </c>
      <c r="O87" s="14">
        <v>7</v>
      </c>
      <c r="P87" s="14">
        <v>0</v>
      </c>
      <c r="Q87" s="14">
        <v>0</v>
      </c>
      <c r="R87" s="14">
        <v>0</v>
      </c>
      <c r="S87" s="14">
        <v>5</v>
      </c>
      <c r="T87" s="14">
        <v>0</v>
      </c>
      <c r="U87" s="14">
        <v>0</v>
      </c>
      <c r="V87" s="14">
        <v>0</v>
      </c>
      <c r="W87" s="14">
        <v>0</v>
      </c>
      <c r="X87" s="14">
        <v>0</v>
      </c>
      <c r="Y87" s="14">
        <v>0</v>
      </c>
      <c r="Z87" s="14">
        <v>0</v>
      </c>
      <c r="AA87" s="14">
        <v>0</v>
      </c>
      <c r="AB87" s="14">
        <v>1</v>
      </c>
      <c r="AC87" s="14">
        <v>88</v>
      </c>
    </row>
    <row r="88" spans="1:29">
      <c r="A88" s="18" t="s">
        <v>130</v>
      </c>
      <c r="B88" s="15">
        <v>58.155107999999998</v>
      </c>
      <c r="C88" s="15">
        <v>-96.092890999999995</v>
      </c>
      <c r="D88" s="18" t="s">
        <v>35</v>
      </c>
      <c r="E88" s="18"/>
      <c r="F88" s="14">
        <v>95</v>
      </c>
      <c r="G88" s="14">
        <v>83</v>
      </c>
      <c r="H88" s="14">
        <v>0</v>
      </c>
      <c r="I88" s="14">
        <v>0</v>
      </c>
      <c r="J88" s="14">
        <v>0</v>
      </c>
      <c r="K88" s="14">
        <v>0</v>
      </c>
      <c r="L88" s="14">
        <v>1</v>
      </c>
      <c r="M88" s="14">
        <v>0</v>
      </c>
      <c r="N88" s="14">
        <v>0</v>
      </c>
      <c r="O88" s="14">
        <v>0</v>
      </c>
      <c r="P88" s="14">
        <v>0</v>
      </c>
      <c r="Q88" s="14">
        <v>8</v>
      </c>
      <c r="R88" s="14">
        <v>0</v>
      </c>
      <c r="S88" s="14">
        <v>1</v>
      </c>
      <c r="T88" s="14">
        <v>0</v>
      </c>
      <c r="U88" s="14">
        <v>0</v>
      </c>
      <c r="V88" s="14">
        <v>0</v>
      </c>
      <c r="W88" s="14">
        <v>0</v>
      </c>
      <c r="X88" s="14">
        <v>2</v>
      </c>
      <c r="Y88" s="14">
        <v>0</v>
      </c>
      <c r="Z88" s="14">
        <v>0</v>
      </c>
      <c r="AA88" s="14">
        <v>0</v>
      </c>
      <c r="AB88" s="14">
        <v>0</v>
      </c>
      <c r="AC88" s="14">
        <v>190</v>
      </c>
    </row>
    <row r="89" spans="1:29">
      <c r="A89" s="18" t="s">
        <v>131</v>
      </c>
      <c r="B89" s="15">
        <v>58.466765000000002</v>
      </c>
      <c r="C89" s="15">
        <v>-95.631666999999993</v>
      </c>
      <c r="D89" s="18" t="s">
        <v>35</v>
      </c>
      <c r="E89" s="18"/>
      <c r="F89" s="14">
        <v>85</v>
      </c>
      <c r="G89" s="14">
        <v>61</v>
      </c>
      <c r="H89" s="14">
        <v>1</v>
      </c>
      <c r="I89" s="14">
        <v>0</v>
      </c>
      <c r="J89" s="14">
        <v>0</v>
      </c>
      <c r="K89" s="14">
        <v>1</v>
      </c>
      <c r="L89" s="14">
        <v>0</v>
      </c>
      <c r="M89" s="14">
        <v>0</v>
      </c>
      <c r="N89" s="14">
        <v>1</v>
      </c>
      <c r="O89" s="14">
        <v>5</v>
      </c>
      <c r="P89" s="14">
        <v>0</v>
      </c>
      <c r="Q89" s="14">
        <v>0</v>
      </c>
      <c r="R89" s="14">
        <v>0</v>
      </c>
      <c r="S89" s="14">
        <v>1</v>
      </c>
      <c r="T89" s="14">
        <v>0</v>
      </c>
      <c r="U89" s="14">
        <v>0</v>
      </c>
      <c r="V89" s="14">
        <v>0</v>
      </c>
      <c r="W89" s="14">
        <v>0</v>
      </c>
      <c r="X89" s="14">
        <v>0</v>
      </c>
      <c r="Y89" s="14">
        <v>0</v>
      </c>
      <c r="Z89" s="14">
        <v>0</v>
      </c>
      <c r="AA89" s="14">
        <v>0</v>
      </c>
      <c r="AB89" s="14">
        <v>0</v>
      </c>
      <c r="AC89" s="14">
        <v>155</v>
      </c>
    </row>
    <row r="90" spans="1:29">
      <c r="A90" s="18" t="s">
        <v>132</v>
      </c>
      <c r="B90" s="15">
        <v>58.119824999999999</v>
      </c>
      <c r="C90" s="15">
        <v>-95.330735000000004</v>
      </c>
      <c r="D90" s="18" t="s">
        <v>35</v>
      </c>
      <c r="E90" s="18"/>
      <c r="F90" s="14">
        <v>121</v>
      </c>
      <c r="G90" s="14">
        <v>31</v>
      </c>
      <c r="H90" s="14">
        <v>0</v>
      </c>
      <c r="I90" s="14">
        <v>0</v>
      </c>
      <c r="J90" s="14">
        <v>0</v>
      </c>
      <c r="K90" s="14">
        <v>5</v>
      </c>
      <c r="L90" s="14">
        <v>0</v>
      </c>
      <c r="M90" s="14">
        <v>3</v>
      </c>
      <c r="N90" s="14">
        <v>6</v>
      </c>
      <c r="O90" s="14">
        <v>1</v>
      </c>
      <c r="P90" s="14">
        <v>0</v>
      </c>
      <c r="Q90" s="14">
        <v>14</v>
      </c>
      <c r="R90" s="14">
        <v>0</v>
      </c>
      <c r="S90" s="14">
        <v>1</v>
      </c>
      <c r="T90" s="14">
        <v>0</v>
      </c>
      <c r="U90" s="14">
        <v>0</v>
      </c>
      <c r="V90" s="14">
        <v>0</v>
      </c>
      <c r="W90" s="14">
        <v>2</v>
      </c>
      <c r="X90" s="14">
        <v>0</v>
      </c>
      <c r="Y90" s="14">
        <v>0</v>
      </c>
      <c r="Z90" s="14">
        <v>0</v>
      </c>
      <c r="AA90" s="14">
        <v>0</v>
      </c>
      <c r="AB90" s="14">
        <v>0</v>
      </c>
      <c r="AC90" s="14">
        <v>184</v>
      </c>
    </row>
    <row r="91" spans="1:29">
      <c r="A91" s="18" t="s">
        <v>133</v>
      </c>
      <c r="B91" s="15">
        <v>58.322164000000001</v>
      </c>
      <c r="C91" s="15">
        <v>-95.497245000000007</v>
      </c>
      <c r="D91" s="18" t="s">
        <v>35</v>
      </c>
      <c r="E91" s="18"/>
      <c r="F91" s="14">
        <v>89</v>
      </c>
      <c r="G91" s="14">
        <v>57</v>
      </c>
      <c r="H91" s="14">
        <v>0</v>
      </c>
      <c r="I91" s="14">
        <v>0</v>
      </c>
      <c r="J91" s="14">
        <v>0</v>
      </c>
      <c r="K91" s="14">
        <v>0</v>
      </c>
      <c r="L91" s="14">
        <v>0</v>
      </c>
      <c r="M91" s="14">
        <v>0</v>
      </c>
      <c r="N91" s="14">
        <v>0</v>
      </c>
      <c r="O91" s="14">
        <v>0</v>
      </c>
      <c r="P91" s="14">
        <v>0</v>
      </c>
      <c r="Q91" s="14">
        <v>5</v>
      </c>
      <c r="R91" s="14">
        <v>0</v>
      </c>
      <c r="S91" s="14">
        <v>2</v>
      </c>
      <c r="T91" s="14">
        <v>0</v>
      </c>
      <c r="U91" s="14">
        <v>0</v>
      </c>
      <c r="V91" s="14">
        <v>0</v>
      </c>
      <c r="W91" s="14">
        <v>3</v>
      </c>
      <c r="X91" s="14">
        <v>0</v>
      </c>
      <c r="Y91" s="14">
        <v>0</v>
      </c>
      <c r="Z91" s="14">
        <v>0</v>
      </c>
      <c r="AA91" s="14">
        <v>0</v>
      </c>
      <c r="AB91" s="14">
        <v>1</v>
      </c>
      <c r="AC91" s="14">
        <v>157</v>
      </c>
    </row>
    <row r="92" spans="1:29">
      <c r="A92" s="18" t="s">
        <v>134</v>
      </c>
      <c r="B92" s="15">
        <v>58.112594999999999</v>
      </c>
      <c r="C92" s="15">
        <v>-95.763102000000003</v>
      </c>
      <c r="D92" s="18" t="s">
        <v>35</v>
      </c>
      <c r="E92" s="18"/>
      <c r="F92" s="14">
        <v>66</v>
      </c>
      <c r="G92" s="14">
        <v>29</v>
      </c>
      <c r="H92" s="14">
        <v>0</v>
      </c>
      <c r="I92" s="14">
        <v>0</v>
      </c>
      <c r="J92" s="14">
        <v>0</v>
      </c>
      <c r="K92" s="14">
        <v>2</v>
      </c>
      <c r="L92" s="14">
        <v>0</v>
      </c>
      <c r="M92" s="14">
        <v>8</v>
      </c>
      <c r="N92" s="14">
        <v>0</v>
      </c>
      <c r="O92" s="14">
        <v>0</v>
      </c>
      <c r="P92" s="14">
        <v>0</v>
      </c>
      <c r="Q92" s="14">
        <v>3</v>
      </c>
      <c r="R92" s="14">
        <v>0</v>
      </c>
      <c r="S92" s="14">
        <v>6</v>
      </c>
      <c r="T92" s="14">
        <v>8</v>
      </c>
      <c r="U92" s="14">
        <v>0</v>
      </c>
      <c r="V92" s="14">
        <v>0</v>
      </c>
      <c r="W92" s="14">
        <v>1</v>
      </c>
      <c r="X92" s="14">
        <v>0</v>
      </c>
      <c r="Y92" s="14">
        <v>0</v>
      </c>
      <c r="Z92" s="14">
        <v>0</v>
      </c>
      <c r="AA92" s="14">
        <v>0</v>
      </c>
      <c r="AB92" s="14">
        <v>2</v>
      </c>
      <c r="AC92" s="14">
        <v>125</v>
      </c>
    </row>
    <row r="93" spans="1:29">
      <c r="A93" s="18" t="s">
        <v>135</v>
      </c>
      <c r="B93" s="15">
        <v>58.056666999999997</v>
      </c>
      <c r="C93" s="15">
        <v>-97.017318000000003</v>
      </c>
      <c r="D93" s="18" t="s">
        <v>35</v>
      </c>
      <c r="E93" s="18"/>
      <c r="F93" s="14">
        <v>211</v>
      </c>
      <c r="G93" s="14">
        <v>5</v>
      </c>
      <c r="H93" s="14">
        <v>0</v>
      </c>
      <c r="I93" s="14">
        <v>0</v>
      </c>
      <c r="J93" s="14">
        <v>0</v>
      </c>
      <c r="K93" s="14">
        <v>1</v>
      </c>
      <c r="L93" s="14">
        <v>0</v>
      </c>
      <c r="M93" s="14">
        <v>0</v>
      </c>
      <c r="N93" s="14">
        <v>0</v>
      </c>
      <c r="O93" s="14">
        <v>23</v>
      </c>
      <c r="P93" s="14">
        <v>3</v>
      </c>
      <c r="Q93" s="14">
        <v>1</v>
      </c>
      <c r="R93" s="14">
        <v>0</v>
      </c>
      <c r="S93" s="14">
        <v>16</v>
      </c>
      <c r="T93" s="14">
        <v>0</v>
      </c>
      <c r="U93" s="14">
        <v>2</v>
      </c>
      <c r="V93" s="14">
        <v>0</v>
      </c>
      <c r="W93" s="14">
        <v>4</v>
      </c>
      <c r="X93" s="14">
        <v>2</v>
      </c>
      <c r="Y93" s="14">
        <v>0</v>
      </c>
      <c r="Z93" s="14">
        <v>0</v>
      </c>
      <c r="AA93" s="14">
        <v>0</v>
      </c>
      <c r="AB93" s="14">
        <v>0</v>
      </c>
      <c r="AC93" s="14">
        <v>268</v>
      </c>
    </row>
    <row r="94" spans="1:29">
      <c r="A94" s="18" t="s">
        <v>136</v>
      </c>
      <c r="B94" s="15">
        <v>58.142521000000002</v>
      </c>
      <c r="C94" s="15">
        <v>-97.000411999999997</v>
      </c>
      <c r="D94" s="18" t="s">
        <v>35</v>
      </c>
      <c r="E94" s="18"/>
      <c r="F94" s="14">
        <v>289</v>
      </c>
      <c r="G94" s="14">
        <v>148</v>
      </c>
      <c r="H94" s="14">
        <v>0</v>
      </c>
      <c r="I94" s="14">
        <v>0</v>
      </c>
      <c r="J94" s="14">
        <v>0</v>
      </c>
      <c r="K94" s="14">
        <v>7</v>
      </c>
      <c r="L94" s="14">
        <v>3</v>
      </c>
      <c r="M94" s="14">
        <v>0</v>
      </c>
      <c r="N94" s="14">
        <v>0</v>
      </c>
      <c r="O94" s="14">
        <v>0</v>
      </c>
      <c r="P94" s="14">
        <v>9</v>
      </c>
      <c r="Q94" s="14">
        <v>34</v>
      </c>
      <c r="R94" s="14">
        <v>0</v>
      </c>
      <c r="S94" s="14">
        <v>21</v>
      </c>
      <c r="T94" s="14">
        <v>0</v>
      </c>
      <c r="U94" s="14">
        <v>3</v>
      </c>
      <c r="V94" s="14">
        <v>0</v>
      </c>
      <c r="W94" s="14">
        <v>2</v>
      </c>
      <c r="X94" s="14">
        <v>0</v>
      </c>
      <c r="Y94" s="14">
        <v>0</v>
      </c>
      <c r="Z94" s="14">
        <v>0</v>
      </c>
      <c r="AA94" s="14">
        <v>0</v>
      </c>
      <c r="AB94" s="14">
        <v>0</v>
      </c>
      <c r="AC94" s="14">
        <v>516</v>
      </c>
    </row>
    <row r="95" spans="1:29">
      <c r="A95" s="18" t="s">
        <v>137</v>
      </c>
      <c r="B95" s="15">
        <v>58.392435999999996</v>
      </c>
      <c r="C95" s="15">
        <v>-95.398894999999996</v>
      </c>
      <c r="D95" s="18" t="s">
        <v>138</v>
      </c>
      <c r="E95" s="18"/>
      <c r="F95" s="14">
        <v>169</v>
      </c>
      <c r="G95" s="14">
        <v>98</v>
      </c>
      <c r="H95" s="14">
        <v>0</v>
      </c>
      <c r="I95" s="14">
        <v>1</v>
      </c>
      <c r="J95" s="14">
        <v>0</v>
      </c>
      <c r="K95" s="14">
        <v>0</v>
      </c>
      <c r="L95" s="14">
        <v>14</v>
      </c>
      <c r="M95" s="14">
        <v>0</v>
      </c>
      <c r="N95" s="14">
        <v>0</v>
      </c>
      <c r="O95" s="14">
        <v>0</v>
      </c>
      <c r="P95" s="14">
        <v>2</v>
      </c>
      <c r="Q95" s="14">
        <v>4</v>
      </c>
      <c r="R95" s="14">
        <v>0</v>
      </c>
      <c r="S95" s="14">
        <v>4</v>
      </c>
      <c r="T95" s="14">
        <v>0</v>
      </c>
      <c r="U95" s="14">
        <v>0</v>
      </c>
      <c r="V95" s="14">
        <v>0</v>
      </c>
      <c r="W95" s="14">
        <v>14</v>
      </c>
      <c r="X95" s="14">
        <v>0</v>
      </c>
      <c r="Y95" s="14">
        <v>0</v>
      </c>
      <c r="Z95" s="14">
        <v>0</v>
      </c>
      <c r="AA95" s="14">
        <v>0</v>
      </c>
      <c r="AB95" s="14">
        <v>0</v>
      </c>
      <c r="AC95" s="14">
        <v>306</v>
      </c>
    </row>
    <row r="96" spans="1:29">
      <c r="A96" s="18" t="s">
        <v>139</v>
      </c>
      <c r="B96" s="15">
        <v>58.064042999999998</v>
      </c>
      <c r="C96" s="15">
        <v>-94.814743000000007</v>
      </c>
      <c r="D96" s="18" t="s">
        <v>35</v>
      </c>
      <c r="E96" s="18"/>
      <c r="F96" s="14">
        <v>50</v>
      </c>
      <c r="G96" s="14">
        <v>79</v>
      </c>
      <c r="H96" s="14">
        <v>0</v>
      </c>
      <c r="I96" s="14">
        <v>0</v>
      </c>
      <c r="J96" s="14">
        <v>0</v>
      </c>
      <c r="K96" s="14">
        <v>0</v>
      </c>
      <c r="L96" s="14">
        <v>0</v>
      </c>
      <c r="M96" s="14">
        <v>0</v>
      </c>
      <c r="N96" s="14">
        <v>0</v>
      </c>
      <c r="O96" s="14">
        <v>0</v>
      </c>
      <c r="P96" s="14">
        <v>0</v>
      </c>
      <c r="Q96" s="14">
        <v>18</v>
      </c>
      <c r="R96" s="14">
        <v>0</v>
      </c>
      <c r="S96" s="14">
        <v>4</v>
      </c>
      <c r="T96" s="14">
        <v>0</v>
      </c>
      <c r="U96" s="14">
        <v>0</v>
      </c>
      <c r="V96" s="14">
        <v>0</v>
      </c>
      <c r="W96" s="14">
        <v>2</v>
      </c>
      <c r="X96" s="14">
        <v>0</v>
      </c>
      <c r="Y96" s="14">
        <v>0</v>
      </c>
      <c r="Z96" s="14">
        <v>0</v>
      </c>
      <c r="AA96" s="14">
        <v>0</v>
      </c>
      <c r="AB96" s="14">
        <v>0</v>
      </c>
      <c r="AC96" s="14">
        <v>153</v>
      </c>
    </row>
    <row r="97" spans="1:29">
      <c r="A97" s="18" t="s">
        <v>140</v>
      </c>
      <c r="B97" s="15">
        <v>58.400531999999998</v>
      </c>
      <c r="C97" s="15">
        <v>-96.315522000000001</v>
      </c>
      <c r="D97" s="18" t="s">
        <v>35</v>
      </c>
      <c r="E97" s="18"/>
      <c r="F97" s="14">
        <v>250</v>
      </c>
      <c r="G97" s="14">
        <v>19</v>
      </c>
      <c r="H97" s="14">
        <v>0</v>
      </c>
      <c r="I97" s="14">
        <v>0</v>
      </c>
      <c r="J97" s="14">
        <v>0</v>
      </c>
      <c r="K97" s="14">
        <v>4</v>
      </c>
      <c r="L97" s="14">
        <v>0</v>
      </c>
      <c r="M97" s="14">
        <v>157</v>
      </c>
      <c r="N97" s="14">
        <v>0</v>
      </c>
      <c r="O97" s="14">
        <v>3</v>
      </c>
      <c r="P97" s="14">
        <v>5</v>
      </c>
      <c r="Q97" s="14">
        <v>4</v>
      </c>
      <c r="R97" s="14">
        <v>0</v>
      </c>
      <c r="S97" s="14">
        <v>26</v>
      </c>
      <c r="T97" s="14">
        <v>1</v>
      </c>
      <c r="U97" s="14">
        <v>3</v>
      </c>
      <c r="V97" s="14">
        <v>0</v>
      </c>
      <c r="W97" s="14">
        <v>7</v>
      </c>
      <c r="X97" s="14">
        <v>0</v>
      </c>
      <c r="Y97" s="14">
        <v>0</v>
      </c>
      <c r="Z97" s="14">
        <v>0</v>
      </c>
      <c r="AA97" s="14">
        <v>0</v>
      </c>
      <c r="AB97" s="14">
        <v>0</v>
      </c>
      <c r="AC97" s="14">
        <v>479</v>
      </c>
    </row>
    <row r="98" spans="1:29">
      <c r="A98" s="18" t="s">
        <v>141</v>
      </c>
      <c r="B98" s="15">
        <v>58.462975</v>
      </c>
      <c r="C98" s="15">
        <v>-96.058170000000004</v>
      </c>
      <c r="D98" s="14" t="s">
        <v>74</v>
      </c>
      <c r="E98" s="18"/>
      <c r="F98" s="14">
        <v>127</v>
      </c>
      <c r="G98" s="14">
        <v>63</v>
      </c>
      <c r="H98" s="14">
        <v>0</v>
      </c>
      <c r="I98" s="14">
        <v>0</v>
      </c>
      <c r="J98" s="14">
        <v>0</v>
      </c>
      <c r="K98" s="14">
        <v>2</v>
      </c>
      <c r="L98" s="14">
        <v>1</v>
      </c>
      <c r="M98" s="14">
        <v>2</v>
      </c>
      <c r="N98" s="14">
        <v>0</v>
      </c>
      <c r="O98" s="14">
        <v>4</v>
      </c>
      <c r="P98" s="14">
        <v>6</v>
      </c>
      <c r="Q98" s="14">
        <v>3</v>
      </c>
      <c r="R98" s="14">
        <v>0</v>
      </c>
      <c r="S98" s="14">
        <v>16</v>
      </c>
      <c r="T98" s="14">
        <v>0</v>
      </c>
      <c r="U98" s="14">
        <v>0</v>
      </c>
      <c r="V98" s="14">
        <v>0</v>
      </c>
      <c r="W98" s="14">
        <v>2</v>
      </c>
      <c r="X98" s="14">
        <v>0</v>
      </c>
      <c r="Y98" s="14">
        <v>0</v>
      </c>
      <c r="Z98" s="14">
        <v>0</v>
      </c>
      <c r="AA98" s="14">
        <v>0</v>
      </c>
      <c r="AB98" s="14">
        <v>1</v>
      </c>
      <c r="AC98" s="14">
        <v>227</v>
      </c>
    </row>
    <row r="99" spans="1:29">
      <c r="A99" s="18" t="s">
        <v>142</v>
      </c>
      <c r="B99" s="15">
        <v>58.44126</v>
      </c>
      <c r="C99" s="15">
        <v>-96.230915999999993</v>
      </c>
      <c r="D99" s="18" t="s">
        <v>35</v>
      </c>
      <c r="E99" s="18"/>
      <c r="F99" s="14">
        <v>456</v>
      </c>
      <c r="G99" s="14">
        <v>9</v>
      </c>
      <c r="H99" s="14">
        <v>0</v>
      </c>
      <c r="I99" s="14">
        <v>0</v>
      </c>
      <c r="J99" s="14">
        <v>0</v>
      </c>
      <c r="K99" s="14">
        <v>0</v>
      </c>
      <c r="L99" s="14">
        <v>6</v>
      </c>
      <c r="M99" s="14">
        <v>9</v>
      </c>
      <c r="N99" s="14">
        <v>0</v>
      </c>
      <c r="O99" s="14">
        <v>0</v>
      </c>
      <c r="P99" s="14">
        <v>6</v>
      </c>
      <c r="Q99" s="14">
        <v>7</v>
      </c>
      <c r="R99" s="14">
        <v>0</v>
      </c>
      <c r="S99" s="14">
        <v>17</v>
      </c>
      <c r="T99" s="14">
        <v>0</v>
      </c>
      <c r="U99" s="14">
        <v>6</v>
      </c>
      <c r="V99" s="14">
        <v>0</v>
      </c>
      <c r="W99" s="14">
        <v>8</v>
      </c>
      <c r="X99" s="14">
        <v>0</v>
      </c>
      <c r="Y99" s="14">
        <v>0</v>
      </c>
      <c r="Z99" s="14">
        <v>0</v>
      </c>
      <c r="AA99" s="14">
        <v>1</v>
      </c>
      <c r="AB99" s="14">
        <v>2</v>
      </c>
      <c r="AC99" s="14">
        <v>527</v>
      </c>
    </row>
    <row r="100" spans="1:29">
      <c r="A100" s="18" t="s">
        <v>143</v>
      </c>
      <c r="B100" s="15">
        <v>58.498438999999998</v>
      </c>
      <c r="C100" s="15">
        <v>-96.135889000000006</v>
      </c>
      <c r="D100" s="18" t="s">
        <v>35</v>
      </c>
      <c r="E100" s="18"/>
      <c r="F100" s="14">
        <v>214</v>
      </c>
      <c r="G100" s="14">
        <v>33</v>
      </c>
      <c r="H100" s="14">
        <v>0</v>
      </c>
      <c r="I100" s="14">
        <v>0</v>
      </c>
      <c r="J100" s="14">
        <v>0</v>
      </c>
      <c r="K100" s="14">
        <v>2</v>
      </c>
      <c r="L100" s="14">
        <v>0</v>
      </c>
      <c r="M100" s="14">
        <v>25</v>
      </c>
      <c r="N100" s="14">
        <v>0</v>
      </c>
      <c r="O100" s="14">
        <v>0</v>
      </c>
      <c r="P100" s="14">
        <v>9</v>
      </c>
      <c r="Q100" s="14">
        <v>0</v>
      </c>
      <c r="R100" s="14">
        <v>0</v>
      </c>
      <c r="S100" s="14">
        <v>8</v>
      </c>
      <c r="T100" s="14">
        <v>0</v>
      </c>
      <c r="U100" s="14">
        <v>76</v>
      </c>
      <c r="V100" s="14">
        <v>0</v>
      </c>
      <c r="W100" s="14">
        <v>1</v>
      </c>
      <c r="X100" s="14">
        <v>0</v>
      </c>
      <c r="Y100" s="14">
        <v>0</v>
      </c>
      <c r="Z100" s="14">
        <v>0</v>
      </c>
      <c r="AA100" s="14">
        <v>0</v>
      </c>
      <c r="AB100" s="14">
        <v>2</v>
      </c>
      <c r="AC100" s="14">
        <v>370</v>
      </c>
    </row>
    <row r="101" spans="1:29">
      <c r="A101" s="18" t="s">
        <v>144</v>
      </c>
      <c r="B101" s="15">
        <v>58.014555000000001</v>
      </c>
      <c r="C101" s="15">
        <v>-94.886087000000003</v>
      </c>
      <c r="D101" s="18" t="s">
        <v>35</v>
      </c>
      <c r="E101" s="18"/>
      <c r="F101" s="14">
        <v>45</v>
      </c>
      <c r="G101" s="14">
        <v>90</v>
      </c>
      <c r="H101" s="14">
        <v>0</v>
      </c>
      <c r="I101" s="14">
        <v>0</v>
      </c>
      <c r="J101" s="14">
        <v>0</v>
      </c>
      <c r="K101" s="14">
        <v>0</v>
      </c>
      <c r="L101" s="14">
        <v>0</v>
      </c>
      <c r="M101" s="14">
        <v>0</v>
      </c>
      <c r="N101" s="14">
        <v>0</v>
      </c>
      <c r="O101" s="14">
        <v>0</v>
      </c>
      <c r="P101" s="14">
        <v>0</v>
      </c>
      <c r="Q101" s="14">
        <v>10</v>
      </c>
      <c r="R101" s="14">
        <v>0</v>
      </c>
      <c r="S101" s="14">
        <v>1</v>
      </c>
      <c r="T101" s="14">
        <v>0</v>
      </c>
      <c r="U101" s="14">
        <v>0</v>
      </c>
      <c r="V101" s="14">
        <v>0</v>
      </c>
      <c r="W101" s="14">
        <v>0</v>
      </c>
      <c r="X101" s="14">
        <v>0</v>
      </c>
      <c r="Y101" s="14">
        <v>0</v>
      </c>
      <c r="Z101" s="14">
        <v>0</v>
      </c>
      <c r="AA101" s="14">
        <v>0</v>
      </c>
      <c r="AB101" s="14">
        <v>0</v>
      </c>
      <c r="AC101" s="14">
        <v>146</v>
      </c>
    </row>
    <row r="102" spans="1:29">
      <c r="A102" s="18" t="s">
        <v>145</v>
      </c>
      <c r="B102" s="15">
        <v>58.407819000000003</v>
      </c>
      <c r="C102" s="15">
        <v>-96.482365000000001</v>
      </c>
      <c r="D102" s="14" t="s">
        <v>74</v>
      </c>
      <c r="E102" s="18"/>
      <c r="F102" s="14">
        <v>377</v>
      </c>
      <c r="G102" s="14">
        <v>95</v>
      </c>
      <c r="H102" s="14">
        <v>0</v>
      </c>
      <c r="I102" s="14">
        <v>0</v>
      </c>
      <c r="J102" s="14">
        <v>0</v>
      </c>
      <c r="K102" s="14">
        <v>11</v>
      </c>
      <c r="L102" s="14">
        <v>0</v>
      </c>
      <c r="M102" s="14">
        <v>3</v>
      </c>
      <c r="N102" s="14">
        <v>1</v>
      </c>
      <c r="O102" s="14">
        <v>9</v>
      </c>
      <c r="P102" s="14">
        <v>6</v>
      </c>
      <c r="Q102" s="14">
        <v>7</v>
      </c>
      <c r="R102" s="14">
        <v>0</v>
      </c>
      <c r="S102" s="14">
        <v>33</v>
      </c>
      <c r="T102" s="14">
        <v>13</v>
      </c>
      <c r="U102" s="14">
        <v>0</v>
      </c>
      <c r="V102" s="14">
        <v>0</v>
      </c>
      <c r="W102" s="14">
        <v>8</v>
      </c>
      <c r="X102" s="14">
        <v>0</v>
      </c>
      <c r="Y102" s="14">
        <v>0</v>
      </c>
      <c r="Z102" s="14">
        <v>0</v>
      </c>
      <c r="AA102" s="14">
        <v>0</v>
      </c>
      <c r="AB102" s="14">
        <v>1</v>
      </c>
      <c r="AC102" s="14">
        <v>564</v>
      </c>
    </row>
    <row r="103" spans="1:29">
      <c r="A103" s="18" t="s">
        <v>146</v>
      </c>
      <c r="B103" s="15">
        <v>58.367044</v>
      </c>
      <c r="C103" s="15">
        <v>-96.734588000000002</v>
      </c>
      <c r="D103" s="18" t="s">
        <v>35</v>
      </c>
      <c r="E103" s="18"/>
      <c r="F103" s="14">
        <v>173</v>
      </c>
      <c r="G103" s="14">
        <v>38</v>
      </c>
      <c r="H103" s="14">
        <v>0</v>
      </c>
      <c r="I103" s="14">
        <v>0</v>
      </c>
      <c r="J103" s="14">
        <v>0</v>
      </c>
      <c r="K103" s="14">
        <v>2</v>
      </c>
      <c r="L103" s="14">
        <v>0</v>
      </c>
      <c r="M103" s="14">
        <v>3</v>
      </c>
      <c r="N103" s="14">
        <v>0</v>
      </c>
      <c r="O103" s="14">
        <v>0</v>
      </c>
      <c r="P103" s="14">
        <v>9</v>
      </c>
      <c r="Q103" s="14">
        <v>3</v>
      </c>
      <c r="R103" s="14">
        <v>0</v>
      </c>
      <c r="S103" s="14">
        <v>13</v>
      </c>
      <c r="T103" s="14">
        <v>4</v>
      </c>
      <c r="U103" s="14">
        <v>1</v>
      </c>
      <c r="V103" s="14">
        <v>0</v>
      </c>
      <c r="W103" s="14">
        <v>1</v>
      </c>
      <c r="X103" s="14">
        <v>0</v>
      </c>
      <c r="Y103" s="14">
        <v>0</v>
      </c>
      <c r="Z103" s="14">
        <v>0</v>
      </c>
      <c r="AA103" s="14">
        <v>0</v>
      </c>
      <c r="AB103" s="14">
        <v>0</v>
      </c>
      <c r="AC103" s="14">
        <v>247</v>
      </c>
    </row>
    <row r="104" spans="1:29">
      <c r="A104" s="18" t="s">
        <v>147</v>
      </c>
      <c r="B104" s="15">
        <v>58.405799000000002</v>
      </c>
      <c r="C104" s="15">
        <v>-96.754774999999995</v>
      </c>
      <c r="D104" s="18" t="s">
        <v>35</v>
      </c>
      <c r="E104" s="18"/>
      <c r="F104" s="14">
        <v>238</v>
      </c>
      <c r="G104" s="14">
        <v>75</v>
      </c>
      <c r="H104" s="14">
        <v>1</v>
      </c>
      <c r="I104" s="14">
        <v>0</v>
      </c>
      <c r="J104" s="14">
        <v>0</v>
      </c>
      <c r="K104" s="14">
        <v>0</v>
      </c>
      <c r="L104" s="14">
        <v>0</v>
      </c>
      <c r="M104" s="14">
        <v>0</v>
      </c>
      <c r="N104" s="14">
        <v>0</v>
      </c>
      <c r="O104" s="14">
        <v>0</v>
      </c>
      <c r="P104" s="14">
        <v>10</v>
      </c>
      <c r="Q104" s="14">
        <v>15</v>
      </c>
      <c r="R104" s="14">
        <v>0</v>
      </c>
      <c r="S104" s="14">
        <v>23</v>
      </c>
      <c r="T104" s="14">
        <v>1</v>
      </c>
      <c r="U104" s="14">
        <v>3</v>
      </c>
      <c r="V104" s="14">
        <v>0</v>
      </c>
      <c r="W104" s="14">
        <v>3</v>
      </c>
      <c r="X104" s="14">
        <v>0</v>
      </c>
      <c r="Y104" s="14">
        <v>0</v>
      </c>
      <c r="Z104" s="14">
        <v>0</v>
      </c>
      <c r="AA104" s="14">
        <v>1</v>
      </c>
      <c r="AB104" s="14">
        <v>0</v>
      </c>
      <c r="AC104" s="14">
        <v>370</v>
      </c>
    </row>
    <row r="105" spans="1:29">
      <c r="A105" s="18" t="s">
        <v>148</v>
      </c>
      <c r="B105" s="15">
        <v>58.578144999999999</v>
      </c>
      <c r="C105" s="15">
        <v>-96.139160000000004</v>
      </c>
      <c r="D105" s="18" t="s">
        <v>35</v>
      </c>
      <c r="E105" s="18"/>
      <c r="F105" s="14">
        <v>158</v>
      </c>
      <c r="G105" s="14">
        <v>94</v>
      </c>
      <c r="H105" s="14">
        <v>0</v>
      </c>
      <c r="I105" s="14">
        <v>0</v>
      </c>
      <c r="J105" s="14">
        <v>0</v>
      </c>
      <c r="K105" s="14">
        <v>9</v>
      </c>
      <c r="L105" s="14">
        <v>0</v>
      </c>
      <c r="M105" s="14">
        <v>6</v>
      </c>
      <c r="N105" s="14">
        <v>0</v>
      </c>
      <c r="O105" s="14">
        <v>0</v>
      </c>
      <c r="P105" s="14">
        <v>4</v>
      </c>
      <c r="Q105" s="14">
        <v>7</v>
      </c>
      <c r="R105" s="14">
        <v>0</v>
      </c>
      <c r="S105" s="14">
        <v>2</v>
      </c>
      <c r="T105" s="14">
        <v>2</v>
      </c>
      <c r="U105" s="14">
        <v>1</v>
      </c>
      <c r="V105" s="14">
        <v>0</v>
      </c>
      <c r="W105" s="14">
        <v>1</v>
      </c>
      <c r="X105" s="14">
        <v>0</v>
      </c>
      <c r="Y105" s="14">
        <v>0</v>
      </c>
      <c r="Z105" s="14">
        <v>0</v>
      </c>
      <c r="AA105" s="14">
        <v>0</v>
      </c>
      <c r="AB105" s="14">
        <v>3</v>
      </c>
      <c r="AC105" s="14">
        <v>287</v>
      </c>
    </row>
    <row r="106" spans="1:29">
      <c r="A106" s="18" t="s">
        <v>149</v>
      </c>
      <c r="B106" s="15">
        <v>58.322332000000003</v>
      </c>
      <c r="C106" s="15">
        <v>-94.989451000000003</v>
      </c>
      <c r="D106" s="18" t="s">
        <v>35</v>
      </c>
      <c r="E106" s="18"/>
      <c r="F106" s="14">
        <v>68</v>
      </c>
      <c r="G106" s="14">
        <v>139</v>
      </c>
      <c r="H106" s="14">
        <v>0</v>
      </c>
      <c r="I106" s="14">
        <v>0</v>
      </c>
      <c r="J106" s="14">
        <v>0</v>
      </c>
      <c r="K106" s="14">
        <v>1</v>
      </c>
      <c r="L106" s="14">
        <v>2</v>
      </c>
      <c r="M106" s="14">
        <v>0</v>
      </c>
      <c r="N106" s="14">
        <v>1</v>
      </c>
      <c r="O106" s="14">
        <v>0</v>
      </c>
      <c r="P106" s="14">
        <v>1</v>
      </c>
      <c r="Q106" s="14">
        <v>3</v>
      </c>
      <c r="R106" s="14">
        <v>0</v>
      </c>
      <c r="S106" s="14">
        <v>2</v>
      </c>
      <c r="T106" s="14">
        <v>0</v>
      </c>
      <c r="U106" s="14">
        <v>0</v>
      </c>
      <c r="V106" s="14">
        <v>0</v>
      </c>
      <c r="W106" s="14">
        <v>4</v>
      </c>
      <c r="X106" s="14">
        <v>0</v>
      </c>
      <c r="Y106" s="14">
        <v>0</v>
      </c>
      <c r="Z106" s="14">
        <v>0</v>
      </c>
      <c r="AA106" s="14">
        <v>0</v>
      </c>
      <c r="AB106" s="14">
        <v>0</v>
      </c>
      <c r="AC106" s="14">
        <v>221</v>
      </c>
    </row>
    <row r="107" spans="1:29">
      <c r="A107" s="18" t="s">
        <v>150</v>
      </c>
      <c r="B107" s="15">
        <v>58.368968000000002</v>
      </c>
      <c r="C107" s="15">
        <v>-95.454884000000007</v>
      </c>
      <c r="D107" s="18" t="s">
        <v>35</v>
      </c>
      <c r="E107" s="18"/>
      <c r="F107" s="14">
        <v>102</v>
      </c>
      <c r="G107" s="14">
        <v>37</v>
      </c>
      <c r="H107" s="14">
        <v>0</v>
      </c>
      <c r="I107" s="14">
        <v>0</v>
      </c>
      <c r="J107" s="14">
        <v>0</v>
      </c>
      <c r="K107" s="14">
        <v>1</v>
      </c>
      <c r="L107" s="14">
        <v>2</v>
      </c>
      <c r="M107" s="14">
        <v>2</v>
      </c>
      <c r="N107" s="14">
        <v>0</v>
      </c>
      <c r="O107" s="14">
        <v>0</v>
      </c>
      <c r="P107" s="14">
        <v>2</v>
      </c>
      <c r="Q107" s="14">
        <v>4</v>
      </c>
      <c r="R107" s="14">
        <v>0</v>
      </c>
      <c r="S107" s="14">
        <v>9</v>
      </c>
      <c r="T107" s="14">
        <v>3</v>
      </c>
      <c r="U107" s="14">
        <v>1</v>
      </c>
      <c r="V107" s="14">
        <v>0</v>
      </c>
      <c r="W107" s="14">
        <v>1</v>
      </c>
      <c r="X107" s="14">
        <v>0</v>
      </c>
      <c r="Y107" s="14">
        <v>0</v>
      </c>
      <c r="Z107" s="14">
        <v>0</v>
      </c>
      <c r="AA107" s="14">
        <v>0</v>
      </c>
      <c r="AB107" s="14">
        <v>0</v>
      </c>
      <c r="AC107" s="14">
        <v>164</v>
      </c>
    </row>
    <row r="108" spans="1:29">
      <c r="A108" s="17" t="s">
        <v>151</v>
      </c>
      <c r="B108" s="15">
        <v>58.112594999999999</v>
      </c>
      <c r="C108" s="15">
        <v>-95.763102000000003</v>
      </c>
      <c r="D108" s="18" t="s">
        <v>35</v>
      </c>
      <c r="E108" s="17"/>
      <c r="F108" s="14">
        <v>102</v>
      </c>
      <c r="G108" s="14">
        <v>80</v>
      </c>
      <c r="H108" s="14">
        <v>1</v>
      </c>
      <c r="I108" s="14">
        <v>0</v>
      </c>
      <c r="J108" s="14">
        <v>0</v>
      </c>
      <c r="K108" s="14">
        <v>0</v>
      </c>
      <c r="L108" s="14">
        <v>2</v>
      </c>
      <c r="M108" s="14">
        <v>4</v>
      </c>
      <c r="N108" s="14">
        <v>0</v>
      </c>
      <c r="O108" s="14">
        <v>7</v>
      </c>
      <c r="P108" s="14">
        <v>1</v>
      </c>
      <c r="Q108" s="14">
        <v>6</v>
      </c>
      <c r="R108" s="14">
        <v>0</v>
      </c>
      <c r="S108" s="14">
        <v>3</v>
      </c>
      <c r="T108" s="14">
        <v>0</v>
      </c>
      <c r="U108" s="14">
        <v>0</v>
      </c>
      <c r="V108" s="14">
        <v>0</v>
      </c>
      <c r="W108" s="14">
        <v>0</v>
      </c>
      <c r="X108" s="14">
        <v>0</v>
      </c>
      <c r="Y108" s="14">
        <v>0</v>
      </c>
      <c r="Z108" s="14">
        <v>0</v>
      </c>
      <c r="AA108" s="14">
        <v>0</v>
      </c>
      <c r="AB108" s="14">
        <v>0</v>
      </c>
      <c r="AC108" s="14">
        <v>206</v>
      </c>
    </row>
    <row r="109" spans="1:29">
      <c r="A109" s="14" t="s">
        <v>152</v>
      </c>
      <c r="B109" s="15">
        <v>58.135325999999999</v>
      </c>
      <c r="C109" s="15">
        <v>-96.340153000000001</v>
      </c>
      <c r="D109" s="18" t="s">
        <v>35</v>
      </c>
      <c r="E109" s="14"/>
      <c r="F109" s="14">
        <v>280</v>
      </c>
      <c r="G109" s="14">
        <v>212</v>
      </c>
      <c r="H109" s="14">
        <v>1</v>
      </c>
      <c r="I109" s="14">
        <v>0</v>
      </c>
      <c r="J109" s="14">
        <v>0</v>
      </c>
      <c r="K109" s="14">
        <v>10</v>
      </c>
      <c r="L109" s="14">
        <v>1</v>
      </c>
      <c r="M109" s="14">
        <v>1</v>
      </c>
      <c r="N109" s="14">
        <v>0</v>
      </c>
      <c r="O109" s="14">
        <v>0</v>
      </c>
      <c r="P109" s="14">
        <v>16</v>
      </c>
      <c r="Q109" s="14">
        <v>26</v>
      </c>
      <c r="R109" s="14">
        <v>0</v>
      </c>
      <c r="S109" s="14">
        <v>27</v>
      </c>
      <c r="T109" s="14">
        <v>1</v>
      </c>
      <c r="U109" s="14">
        <v>0</v>
      </c>
      <c r="V109" s="14">
        <v>0</v>
      </c>
      <c r="W109" s="14">
        <v>15</v>
      </c>
      <c r="X109" s="14">
        <v>0</v>
      </c>
      <c r="Y109" s="14">
        <v>0</v>
      </c>
      <c r="Z109" s="14">
        <v>0</v>
      </c>
      <c r="AA109" s="14">
        <v>0</v>
      </c>
      <c r="AB109" s="14">
        <v>0</v>
      </c>
      <c r="AC109" s="14">
        <v>590</v>
      </c>
    </row>
    <row r="110" spans="1:29">
      <c r="A110" s="14" t="s">
        <v>153</v>
      </c>
      <c r="B110" s="15">
        <v>58.121747999999997</v>
      </c>
      <c r="C110" s="15">
        <v>-97.985614999999996</v>
      </c>
      <c r="D110" s="18" t="s">
        <v>35</v>
      </c>
      <c r="E110" s="14"/>
      <c r="F110" s="14">
        <v>87</v>
      </c>
      <c r="G110" s="14">
        <v>7</v>
      </c>
      <c r="H110" s="14">
        <v>0</v>
      </c>
      <c r="I110" s="14">
        <v>0</v>
      </c>
      <c r="J110" s="14">
        <v>0</v>
      </c>
      <c r="K110" s="14">
        <v>1</v>
      </c>
      <c r="L110" s="14">
        <v>1</v>
      </c>
      <c r="M110" s="14">
        <v>1</v>
      </c>
      <c r="N110" s="14">
        <v>1</v>
      </c>
      <c r="O110" s="14">
        <v>1</v>
      </c>
      <c r="P110" s="14">
        <v>2</v>
      </c>
      <c r="Q110" s="14">
        <v>6</v>
      </c>
      <c r="R110" s="14">
        <v>0</v>
      </c>
      <c r="S110" s="14">
        <v>6</v>
      </c>
      <c r="T110" s="14">
        <v>0</v>
      </c>
      <c r="U110" s="14">
        <v>0</v>
      </c>
      <c r="V110" s="14">
        <v>0</v>
      </c>
      <c r="W110" s="14">
        <v>0</v>
      </c>
      <c r="X110" s="14">
        <v>0</v>
      </c>
      <c r="Y110" s="14">
        <v>0</v>
      </c>
      <c r="Z110" s="14">
        <v>0</v>
      </c>
      <c r="AA110" s="14">
        <v>0</v>
      </c>
      <c r="AB110" s="14">
        <v>0</v>
      </c>
      <c r="AC110" s="14">
        <v>113</v>
      </c>
    </row>
    <row r="111" spans="1:29">
      <c r="A111" s="17" t="s">
        <v>154</v>
      </c>
      <c r="B111" s="15">
        <v>58.437426000000002</v>
      </c>
      <c r="C111" s="15">
        <v>-96.134810999999999</v>
      </c>
      <c r="D111" s="18" t="s">
        <v>35</v>
      </c>
      <c r="E111" s="17"/>
      <c r="F111" s="14">
        <v>145</v>
      </c>
      <c r="G111" s="14">
        <v>63</v>
      </c>
      <c r="H111" s="14">
        <v>1</v>
      </c>
      <c r="I111" s="14">
        <v>0</v>
      </c>
      <c r="J111" s="14">
        <v>0</v>
      </c>
      <c r="K111" s="14">
        <v>3</v>
      </c>
      <c r="L111" s="14">
        <v>2</v>
      </c>
      <c r="M111" s="14">
        <v>0</v>
      </c>
      <c r="N111" s="14">
        <v>0</v>
      </c>
      <c r="O111" s="14">
        <v>0</v>
      </c>
      <c r="P111" s="14">
        <v>2</v>
      </c>
      <c r="Q111" s="14">
        <v>3</v>
      </c>
      <c r="R111" s="14">
        <v>0</v>
      </c>
      <c r="S111" s="14">
        <v>4</v>
      </c>
      <c r="T111" s="14">
        <v>0</v>
      </c>
      <c r="U111" s="14">
        <v>1</v>
      </c>
      <c r="V111" s="14">
        <v>0</v>
      </c>
      <c r="W111" s="14">
        <v>4</v>
      </c>
      <c r="X111" s="14">
        <v>0</v>
      </c>
      <c r="Y111" s="14">
        <v>0</v>
      </c>
      <c r="Z111" s="14">
        <v>0</v>
      </c>
      <c r="AA111" s="14">
        <v>0</v>
      </c>
      <c r="AB111" s="14">
        <v>0</v>
      </c>
      <c r="AC111" s="14">
        <v>228</v>
      </c>
    </row>
    <row r="112" spans="1:29">
      <c r="A112" s="17" t="s">
        <v>155</v>
      </c>
      <c r="B112" s="15">
        <v>58.326802000000001</v>
      </c>
      <c r="C112" s="15">
        <v>-95.997840999999994</v>
      </c>
      <c r="D112" s="18" t="s">
        <v>35</v>
      </c>
      <c r="E112" s="17"/>
      <c r="F112" s="14">
        <v>68</v>
      </c>
      <c r="G112" s="14">
        <v>63</v>
      </c>
      <c r="H112" s="14">
        <v>0</v>
      </c>
      <c r="I112" s="14">
        <v>0</v>
      </c>
      <c r="J112" s="14">
        <v>0</v>
      </c>
      <c r="K112" s="14">
        <v>0</v>
      </c>
      <c r="L112" s="14">
        <v>1</v>
      </c>
      <c r="M112" s="14">
        <v>2</v>
      </c>
      <c r="N112" s="14">
        <v>0</v>
      </c>
      <c r="O112" s="14">
        <v>0</v>
      </c>
      <c r="P112" s="14">
        <v>3</v>
      </c>
      <c r="Q112" s="14">
        <v>23</v>
      </c>
      <c r="R112" s="14">
        <v>0</v>
      </c>
      <c r="S112" s="14">
        <v>4</v>
      </c>
      <c r="T112" s="14">
        <v>0</v>
      </c>
      <c r="U112" s="14">
        <v>0</v>
      </c>
      <c r="V112" s="14">
        <v>0</v>
      </c>
      <c r="W112" s="14">
        <v>1</v>
      </c>
      <c r="X112" s="14">
        <v>1</v>
      </c>
      <c r="Y112" s="14">
        <v>0</v>
      </c>
      <c r="Z112" s="14">
        <v>0</v>
      </c>
      <c r="AA112" s="14">
        <v>0</v>
      </c>
      <c r="AB112" s="14">
        <v>0</v>
      </c>
      <c r="AC112" s="14">
        <v>166</v>
      </c>
    </row>
    <row r="113" spans="1:29">
      <c r="A113" s="14" t="s">
        <v>156</v>
      </c>
      <c r="B113" s="15">
        <v>58.215986000000001</v>
      </c>
      <c r="C113" s="15">
        <v>-96.903655999999998</v>
      </c>
      <c r="D113" s="18" t="s">
        <v>35</v>
      </c>
      <c r="E113" s="14"/>
      <c r="F113" s="14">
        <v>150</v>
      </c>
      <c r="G113" s="14">
        <v>111</v>
      </c>
      <c r="H113" s="14">
        <v>0</v>
      </c>
      <c r="I113" s="14">
        <v>0</v>
      </c>
      <c r="J113" s="14">
        <v>0</v>
      </c>
      <c r="K113" s="14">
        <v>6</v>
      </c>
      <c r="L113" s="14">
        <v>4</v>
      </c>
      <c r="M113" s="14">
        <v>3</v>
      </c>
      <c r="N113" s="14">
        <v>0</v>
      </c>
      <c r="O113" s="14">
        <v>0</v>
      </c>
      <c r="P113" s="14">
        <v>4</v>
      </c>
      <c r="Q113" s="14">
        <v>31</v>
      </c>
      <c r="R113" s="14">
        <v>0</v>
      </c>
      <c r="S113" s="14">
        <v>13</v>
      </c>
      <c r="T113" s="14">
        <v>0</v>
      </c>
      <c r="U113" s="14">
        <v>4</v>
      </c>
      <c r="V113" s="14">
        <v>0</v>
      </c>
      <c r="W113" s="14">
        <v>0</v>
      </c>
      <c r="X113" s="14">
        <v>0</v>
      </c>
      <c r="Y113" s="14">
        <v>0</v>
      </c>
      <c r="Z113" s="14">
        <v>0</v>
      </c>
      <c r="AA113" s="14">
        <v>1</v>
      </c>
      <c r="AB113" s="14">
        <v>1</v>
      </c>
      <c r="AC113" s="14">
        <v>328</v>
      </c>
    </row>
    <row r="114" spans="1:29">
      <c r="A114" s="17" t="s">
        <v>157</v>
      </c>
      <c r="B114" s="15">
        <v>58.370320999999997</v>
      </c>
      <c r="C114" s="15">
        <v>-96.580150000000003</v>
      </c>
      <c r="D114" s="18" t="s">
        <v>35</v>
      </c>
      <c r="E114" s="17"/>
      <c r="F114" s="14">
        <v>95</v>
      </c>
      <c r="G114" s="14">
        <v>35</v>
      </c>
      <c r="H114" s="14">
        <v>0</v>
      </c>
      <c r="I114" s="14">
        <v>0</v>
      </c>
      <c r="J114" s="14">
        <v>0</v>
      </c>
      <c r="K114" s="14">
        <v>1</v>
      </c>
      <c r="L114" s="14">
        <v>0</v>
      </c>
      <c r="M114" s="14">
        <v>0</v>
      </c>
      <c r="N114" s="14">
        <v>0</v>
      </c>
      <c r="O114" s="14">
        <v>0</v>
      </c>
      <c r="P114" s="14">
        <v>4</v>
      </c>
      <c r="Q114" s="14">
        <v>2</v>
      </c>
      <c r="R114" s="14">
        <v>0</v>
      </c>
      <c r="S114" s="14">
        <v>6</v>
      </c>
      <c r="T114" s="14">
        <v>0</v>
      </c>
      <c r="U114" s="14">
        <v>0</v>
      </c>
      <c r="V114" s="14">
        <v>0</v>
      </c>
      <c r="W114" s="14">
        <v>0</v>
      </c>
      <c r="X114" s="14">
        <v>0</v>
      </c>
      <c r="Y114" s="14">
        <v>0</v>
      </c>
      <c r="Z114" s="14">
        <v>0</v>
      </c>
      <c r="AA114" s="14">
        <v>0</v>
      </c>
      <c r="AB114" s="14">
        <v>0</v>
      </c>
      <c r="AC114" s="14">
        <v>143</v>
      </c>
    </row>
    <row r="115" spans="1:29">
      <c r="A115" s="14" t="s">
        <v>158</v>
      </c>
      <c r="B115" s="15">
        <v>58.090831999999999</v>
      </c>
      <c r="C115" s="15">
        <v>-96.754372000000004</v>
      </c>
      <c r="D115" s="18" t="s">
        <v>35</v>
      </c>
      <c r="E115" s="14"/>
      <c r="F115" s="14">
        <v>102</v>
      </c>
      <c r="G115" s="14">
        <v>69</v>
      </c>
      <c r="H115" s="14">
        <v>0</v>
      </c>
      <c r="I115" s="14">
        <v>0</v>
      </c>
      <c r="J115" s="14">
        <v>0</v>
      </c>
      <c r="K115" s="14">
        <v>1</v>
      </c>
      <c r="L115" s="14">
        <v>3</v>
      </c>
      <c r="M115" s="14">
        <v>0</v>
      </c>
      <c r="N115" s="14">
        <v>1</v>
      </c>
      <c r="O115" s="14">
        <v>0</v>
      </c>
      <c r="P115" s="14">
        <v>2</v>
      </c>
      <c r="Q115" s="14">
        <v>8</v>
      </c>
      <c r="R115" s="14">
        <v>0</v>
      </c>
      <c r="S115" s="14">
        <v>6</v>
      </c>
      <c r="T115" s="14">
        <v>0</v>
      </c>
      <c r="U115" s="14">
        <v>9</v>
      </c>
      <c r="V115" s="14">
        <v>0</v>
      </c>
      <c r="W115" s="14">
        <v>2</v>
      </c>
      <c r="X115" s="14">
        <v>0</v>
      </c>
      <c r="Y115" s="14">
        <v>0</v>
      </c>
      <c r="Z115" s="14">
        <v>0</v>
      </c>
      <c r="AA115" s="14">
        <v>0</v>
      </c>
      <c r="AB115" s="14">
        <v>0</v>
      </c>
      <c r="AC115" s="14">
        <v>203</v>
      </c>
    </row>
    <row r="116" spans="1:29">
      <c r="A116" s="14" t="s">
        <v>159</v>
      </c>
      <c r="B116" s="15">
        <v>58.128568999999999</v>
      </c>
      <c r="C116" s="15">
        <v>-97.136768000000004</v>
      </c>
      <c r="D116" s="18" t="s">
        <v>35</v>
      </c>
      <c r="E116" s="14"/>
      <c r="F116" s="14">
        <v>195</v>
      </c>
      <c r="G116" s="14">
        <v>88</v>
      </c>
      <c r="H116" s="14">
        <v>0</v>
      </c>
      <c r="I116" s="14">
        <v>0</v>
      </c>
      <c r="J116" s="14">
        <v>0</v>
      </c>
      <c r="K116" s="14">
        <v>4</v>
      </c>
      <c r="L116" s="14">
        <v>3</v>
      </c>
      <c r="M116" s="14">
        <v>1</v>
      </c>
      <c r="N116" s="14">
        <v>0</v>
      </c>
      <c r="O116" s="14">
        <v>0</v>
      </c>
      <c r="P116" s="14">
        <v>0</v>
      </c>
      <c r="Q116" s="14">
        <v>50</v>
      </c>
      <c r="R116" s="14">
        <v>0</v>
      </c>
      <c r="S116" s="14">
        <v>10</v>
      </c>
      <c r="T116" s="14">
        <v>0</v>
      </c>
      <c r="U116" s="14">
        <v>1</v>
      </c>
      <c r="V116" s="14">
        <v>0</v>
      </c>
      <c r="W116" s="14">
        <v>1</v>
      </c>
      <c r="X116" s="14">
        <v>2</v>
      </c>
      <c r="Y116" s="14">
        <v>0</v>
      </c>
      <c r="Z116" s="14">
        <v>0</v>
      </c>
      <c r="AA116" s="14">
        <v>0</v>
      </c>
      <c r="AB116" s="14">
        <v>0</v>
      </c>
      <c r="AC116" s="14">
        <v>355</v>
      </c>
    </row>
    <row r="117" spans="1:29">
      <c r="A117" s="14" t="s">
        <v>160</v>
      </c>
      <c r="B117" s="15">
        <v>58.010674000000002</v>
      </c>
      <c r="C117" s="15">
        <v>-96.736363999999995</v>
      </c>
      <c r="D117" s="18" t="s">
        <v>35</v>
      </c>
      <c r="E117" s="14"/>
      <c r="F117" s="14">
        <v>86</v>
      </c>
      <c r="G117" s="14">
        <v>92</v>
      </c>
      <c r="H117" s="14">
        <v>1</v>
      </c>
      <c r="I117" s="14">
        <v>0</v>
      </c>
      <c r="J117" s="14">
        <v>0</v>
      </c>
      <c r="K117" s="14">
        <v>6</v>
      </c>
      <c r="L117" s="14">
        <v>0</v>
      </c>
      <c r="M117" s="14">
        <v>1</v>
      </c>
      <c r="N117" s="14">
        <v>3</v>
      </c>
      <c r="O117" s="14">
        <v>7</v>
      </c>
      <c r="P117" s="14">
        <v>1</v>
      </c>
      <c r="Q117" s="14">
        <v>28</v>
      </c>
      <c r="R117" s="14">
        <v>0</v>
      </c>
      <c r="S117" s="14">
        <v>3</v>
      </c>
      <c r="T117" s="14">
        <v>0</v>
      </c>
      <c r="U117" s="14">
        <v>0</v>
      </c>
      <c r="V117" s="14">
        <v>0</v>
      </c>
      <c r="W117" s="14">
        <v>0</v>
      </c>
      <c r="X117" s="14">
        <v>0</v>
      </c>
      <c r="Y117" s="14">
        <v>0</v>
      </c>
      <c r="Z117" s="14">
        <v>0</v>
      </c>
      <c r="AA117" s="14">
        <v>0</v>
      </c>
      <c r="AB117" s="14">
        <v>0</v>
      </c>
      <c r="AC117" s="14">
        <v>228</v>
      </c>
    </row>
    <row r="118" spans="1:29">
      <c r="A118" s="17" t="s">
        <v>161</v>
      </c>
      <c r="B118" s="15">
        <v>58.326180999999998</v>
      </c>
      <c r="C118" s="15">
        <v>-96.678053000000006</v>
      </c>
      <c r="D118" s="18" t="s">
        <v>35</v>
      </c>
      <c r="E118" s="17"/>
      <c r="F118" s="14">
        <v>98</v>
      </c>
      <c r="G118" s="14">
        <v>11</v>
      </c>
      <c r="H118" s="14">
        <v>0</v>
      </c>
      <c r="I118" s="14">
        <v>0</v>
      </c>
      <c r="J118" s="14">
        <v>0</v>
      </c>
      <c r="K118" s="14">
        <v>3</v>
      </c>
      <c r="L118" s="14">
        <v>7</v>
      </c>
      <c r="M118" s="14">
        <v>10</v>
      </c>
      <c r="N118" s="14">
        <v>0</v>
      </c>
      <c r="O118" s="14">
        <v>0</v>
      </c>
      <c r="P118" s="14">
        <v>5</v>
      </c>
      <c r="Q118" s="14">
        <v>7</v>
      </c>
      <c r="R118" s="14">
        <v>0</v>
      </c>
      <c r="S118" s="14">
        <v>7</v>
      </c>
      <c r="T118" s="14">
        <v>0</v>
      </c>
      <c r="U118" s="14">
        <v>2</v>
      </c>
      <c r="V118" s="14">
        <v>0</v>
      </c>
      <c r="W118" s="14">
        <v>2</v>
      </c>
      <c r="X118" s="14">
        <v>0</v>
      </c>
      <c r="Y118" s="14">
        <v>0</v>
      </c>
      <c r="Z118" s="14">
        <v>0</v>
      </c>
      <c r="AA118" s="14">
        <v>0</v>
      </c>
      <c r="AB118" s="14">
        <v>1</v>
      </c>
      <c r="AC118" s="14">
        <v>153</v>
      </c>
    </row>
    <row r="119" spans="1:29">
      <c r="A119" s="17" t="s">
        <v>162</v>
      </c>
      <c r="B119" s="15">
        <v>58.117533999999999</v>
      </c>
      <c r="C119" s="15">
        <v>-96.247625999999997</v>
      </c>
      <c r="D119" s="18" t="s">
        <v>163</v>
      </c>
      <c r="E119" s="17"/>
      <c r="F119" s="14">
        <v>5</v>
      </c>
      <c r="G119" s="14">
        <v>4</v>
      </c>
      <c r="H119" s="14">
        <v>0</v>
      </c>
      <c r="I119" s="14">
        <v>0</v>
      </c>
      <c r="J119" s="14">
        <v>0</v>
      </c>
      <c r="K119" s="14">
        <v>0</v>
      </c>
      <c r="L119" s="14">
        <v>0</v>
      </c>
      <c r="M119" s="14">
        <v>0</v>
      </c>
      <c r="N119" s="14">
        <v>0</v>
      </c>
      <c r="O119" s="14">
        <v>0</v>
      </c>
      <c r="P119" s="14">
        <v>1</v>
      </c>
      <c r="Q119" s="14">
        <v>0</v>
      </c>
      <c r="R119" s="14">
        <v>0</v>
      </c>
      <c r="S119" s="14">
        <v>0</v>
      </c>
      <c r="T119" s="14">
        <v>0</v>
      </c>
      <c r="U119" s="14">
        <v>0</v>
      </c>
      <c r="V119" s="14">
        <v>0</v>
      </c>
      <c r="W119" s="14">
        <v>0</v>
      </c>
      <c r="X119" s="14">
        <v>0</v>
      </c>
      <c r="Y119" s="14">
        <v>0</v>
      </c>
      <c r="Z119" s="14">
        <v>0</v>
      </c>
      <c r="AA119" s="14">
        <v>0</v>
      </c>
      <c r="AB119" s="14">
        <v>0</v>
      </c>
      <c r="AC119" s="14">
        <v>10</v>
      </c>
    </row>
    <row r="120" spans="1:29">
      <c r="A120" s="17" t="s">
        <v>164</v>
      </c>
      <c r="B120" s="15">
        <v>58.086602999999997</v>
      </c>
      <c r="C120" s="15">
        <v>-96.503044000000003</v>
      </c>
      <c r="D120" s="18" t="s">
        <v>163</v>
      </c>
      <c r="E120" s="17"/>
      <c r="F120" s="14">
        <v>575</v>
      </c>
      <c r="G120" s="14">
        <v>85</v>
      </c>
      <c r="H120" s="14">
        <v>0</v>
      </c>
      <c r="I120" s="14">
        <v>0</v>
      </c>
      <c r="J120" s="14">
        <v>0</v>
      </c>
      <c r="K120" s="14">
        <v>3</v>
      </c>
      <c r="L120" s="14">
        <v>0</v>
      </c>
      <c r="M120" s="14">
        <v>3</v>
      </c>
      <c r="N120" s="14">
        <v>0</v>
      </c>
      <c r="O120" s="14">
        <v>0</v>
      </c>
      <c r="P120" s="14">
        <v>11</v>
      </c>
      <c r="Q120" s="14">
        <v>22</v>
      </c>
      <c r="R120" s="14">
        <v>0</v>
      </c>
      <c r="S120" s="14">
        <v>31</v>
      </c>
      <c r="T120" s="14">
        <v>0</v>
      </c>
      <c r="U120" s="14">
        <v>12</v>
      </c>
      <c r="V120" s="14">
        <v>0</v>
      </c>
      <c r="W120" s="14">
        <v>8</v>
      </c>
      <c r="X120" s="14">
        <v>1</v>
      </c>
      <c r="Y120" s="14">
        <v>0</v>
      </c>
      <c r="Z120" s="14">
        <v>0</v>
      </c>
      <c r="AA120" s="14">
        <v>1</v>
      </c>
      <c r="AB120" s="14">
        <v>0</v>
      </c>
      <c r="AC120" s="14">
        <v>752</v>
      </c>
    </row>
    <row r="121" spans="1:29">
      <c r="A121" s="14" t="s">
        <v>165</v>
      </c>
      <c r="B121" s="15">
        <v>58.274686000000003</v>
      </c>
      <c r="C121" s="15">
        <v>-97.025135000000006</v>
      </c>
      <c r="D121" s="14" t="s">
        <v>35</v>
      </c>
      <c r="E121" s="14"/>
      <c r="F121" s="14">
        <v>176</v>
      </c>
      <c r="G121" s="14">
        <v>22</v>
      </c>
      <c r="H121" s="14">
        <v>0</v>
      </c>
      <c r="I121" s="14">
        <v>0</v>
      </c>
      <c r="J121" s="14">
        <v>0</v>
      </c>
      <c r="K121" s="14">
        <v>0</v>
      </c>
      <c r="L121" s="14">
        <v>0</v>
      </c>
      <c r="M121" s="14">
        <v>0</v>
      </c>
      <c r="N121" s="14">
        <v>0</v>
      </c>
      <c r="O121" s="14">
        <v>0</v>
      </c>
      <c r="P121" s="14">
        <v>5</v>
      </c>
      <c r="Q121" s="14">
        <v>19</v>
      </c>
      <c r="R121" s="14">
        <v>0</v>
      </c>
      <c r="S121" s="14">
        <v>5</v>
      </c>
      <c r="T121" s="14">
        <v>0</v>
      </c>
      <c r="U121" s="14">
        <v>0</v>
      </c>
      <c r="V121" s="14">
        <v>0</v>
      </c>
      <c r="W121" s="14">
        <v>3</v>
      </c>
      <c r="X121" s="14">
        <v>0</v>
      </c>
      <c r="Y121" s="14">
        <v>0</v>
      </c>
      <c r="Z121" s="14">
        <v>0</v>
      </c>
      <c r="AA121" s="14">
        <v>0</v>
      </c>
      <c r="AB121" s="14">
        <v>0</v>
      </c>
      <c r="AC121" s="14">
        <v>230</v>
      </c>
    </row>
    <row r="122" spans="1:29">
      <c r="A122" s="14" t="s">
        <v>166</v>
      </c>
      <c r="B122" s="15">
        <v>58.137354000000002</v>
      </c>
      <c r="C122" s="15">
        <v>-96.816737000000003</v>
      </c>
      <c r="D122" s="14" t="s">
        <v>35</v>
      </c>
      <c r="E122" s="14"/>
      <c r="F122" s="14">
        <v>93</v>
      </c>
      <c r="G122" s="14">
        <v>96</v>
      </c>
      <c r="H122" s="14">
        <v>0</v>
      </c>
      <c r="I122" s="14">
        <v>0</v>
      </c>
      <c r="J122" s="14">
        <v>0</v>
      </c>
      <c r="K122" s="14">
        <v>2</v>
      </c>
      <c r="L122" s="14">
        <v>2</v>
      </c>
      <c r="M122" s="14">
        <v>1</v>
      </c>
      <c r="N122" s="14">
        <v>0</v>
      </c>
      <c r="O122" s="14">
        <v>0</v>
      </c>
      <c r="P122" s="14">
        <v>4</v>
      </c>
      <c r="Q122" s="14">
        <v>24</v>
      </c>
      <c r="R122" s="14">
        <v>0</v>
      </c>
      <c r="S122" s="14">
        <v>12</v>
      </c>
      <c r="T122" s="14">
        <v>0</v>
      </c>
      <c r="U122" s="14">
        <v>0</v>
      </c>
      <c r="V122" s="14">
        <v>0</v>
      </c>
      <c r="W122" s="14">
        <v>3</v>
      </c>
      <c r="X122" s="14">
        <v>0</v>
      </c>
      <c r="Y122" s="14">
        <v>0</v>
      </c>
      <c r="Z122" s="14">
        <v>0</v>
      </c>
      <c r="AA122" s="14">
        <v>1</v>
      </c>
      <c r="AB122" s="14">
        <v>0</v>
      </c>
      <c r="AC122" s="14">
        <v>238</v>
      </c>
    </row>
    <row r="123" spans="1:29">
      <c r="A123" s="17" t="s">
        <v>167</v>
      </c>
      <c r="B123" s="15">
        <v>58.537647</v>
      </c>
      <c r="C123" s="15">
        <v>-95.041449</v>
      </c>
      <c r="D123" s="17" t="s">
        <v>168</v>
      </c>
      <c r="E123" s="17"/>
      <c r="F123" s="14">
        <v>45</v>
      </c>
      <c r="G123" s="14">
        <v>104</v>
      </c>
      <c r="H123" s="14">
        <v>0</v>
      </c>
      <c r="I123" s="14">
        <v>0</v>
      </c>
      <c r="J123" s="14">
        <v>0</v>
      </c>
      <c r="K123" s="14">
        <v>0</v>
      </c>
      <c r="L123" s="14">
        <v>1</v>
      </c>
      <c r="M123" s="14">
        <v>0</v>
      </c>
      <c r="N123" s="14">
        <v>0</v>
      </c>
      <c r="O123" s="14">
        <v>0</v>
      </c>
      <c r="P123" s="14">
        <v>0</v>
      </c>
      <c r="Q123" s="14">
        <v>0</v>
      </c>
      <c r="R123" s="14">
        <v>0</v>
      </c>
      <c r="S123" s="14">
        <v>2</v>
      </c>
      <c r="T123" s="14">
        <v>0</v>
      </c>
      <c r="U123" s="14">
        <v>0</v>
      </c>
      <c r="V123" s="14">
        <v>0</v>
      </c>
      <c r="W123" s="14">
        <v>1</v>
      </c>
      <c r="X123" s="14">
        <v>0</v>
      </c>
      <c r="Y123" s="14">
        <v>0</v>
      </c>
      <c r="Z123" s="14">
        <v>0</v>
      </c>
      <c r="AA123" s="14">
        <v>0</v>
      </c>
      <c r="AB123" s="14">
        <v>0</v>
      </c>
      <c r="AC123" s="14">
        <v>153</v>
      </c>
    </row>
    <row r="124" spans="1:29">
      <c r="A124" s="17" t="s">
        <v>169</v>
      </c>
      <c r="B124" s="15">
        <v>58.614983000000002</v>
      </c>
      <c r="C124" s="15">
        <v>-95.022576999999998</v>
      </c>
      <c r="D124" s="14" t="s">
        <v>35</v>
      </c>
      <c r="E124" s="17"/>
      <c r="F124" s="14">
        <v>45</v>
      </c>
      <c r="G124" s="14">
        <v>75</v>
      </c>
      <c r="H124" s="14">
        <v>0</v>
      </c>
      <c r="I124" s="14">
        <v>0</v>
      </c>
      <c r="J124" s="14">
        <v>0</v>
      </c>
      <c r="K124" s="14">
        <v>4</v>
      </c>
      <c r="L124" s="14">
        <v>0</v>
      </c>
      <c r="M124" s="14">
        <v>1</v>
      </c>
      <c r="N124" s="14">
        <v>0</v>
      </c>
      <c r="O124" s="14">
        <v>0</v>
      </c>
      <c r="P124" s="14">
        <v>2</v>
      </c>
      <c r="Q124" s="14">
        <v>4</v>
      </c>
      <c r="R124" s="14">
        <v>0</v>
      </c>
      <c r="S124" s="14">
        <v>0</v>
      </c>
      <c r="T124" s="14">
        <v>0</v>
      </c>
      <c r="U124" s="14">
        <v>0</v>
      </c>
      <c r="V124" s="14">
        <v>0</v>
      </c>
      <c r="W124" s="14">
        <v>1</v>
      </c>
      <c r="X124" s="14">
        <v>0</v>
      </c>
      <c r="Y124" s="14">
        <v>0</v>
      </c>
      <c r="Z124" s="14">
        <v>0</v>
      </c>
      <c r="AA124" s="14">
        <v>0</v>
      </c>
      <c r="AB124" s="14">
        <v>0</v>
      </c>
      <c r="AC124" s="14">
        <v>132</v>
      </c>
    </row>
    <row r="125" spans="1:29">
      <c r="A125" s="17" t="s">
        <v>170</v>
      </c>
      <c r="B125" s="15">
        <v>58.319578999999997</v>
      </c>
      <c r="C125" s="15">
        <v>-97.357714999999999</v>
      </c>
      <c r="D125" s="14" t="s">
        <v>35</v>
      </c>
      <c r="E125" s="17"/>
      <c r="F125" s="14">
        <v>176</v>
      </c>
      <c r="G125" s="14">
        <v>11</v>
      </c>
      <c r="H125" s="14">
        <v>0</v>
      </c>
      <c r="I125" s="14">
        <v>0</v>
      </c>
      <c r="J125" s="14">
        <v>0</v>
      </c>
      <c r="K125" s="14">
        <v>12</v>
      </c>
      <c r="L125" s="14">
        <v>2</v>
      </c>
      <c r="M125" s="14">
        <v>0</v>
      </c>
      <c r="N125" s="14">
        <v>0</v>
      </c>
      <c r="O125" s="14">
        <v>9</v>
      </c>
      <c r="P125" s="14">
        <v>1</v>
      </c>
      <c r="Q125" s="14">
        <v>14</v>
      </c>
      <c r="R125" s="14">
        <v>0</v>
      </c>
      <c r="S125" s="14">
        <v>13</v>
      </c>
      <c r="T125" s="14">
        <v>0</v>
      </c>
      <c r="U125" s="14">
        <v>0</v>
      </c>
      <c r="V125" s="14">
        <v>0</v>
      </c>
      <c r="W125" s="14">
        <v>0</v>
      </c>
      <c r="X125" s="14">
        <v>0</v>
      </c>
      <c r="Y125" s="14">
        <v>0</v>
      </c>
      <c r="Z125" s="14">
        <v>0</v>
      </c>
      <c r="AA125" s="14">
        <v>0</v>
      </c>
      <c r="AB125" s="14">
        <v>0</v>
      </c>
      <c r="AC125" s="14">
        <v>238</v>
      </c>
    </row>
    <row r="126" spans="1:29">
      <c r="A126" s="14" t="s">
        <v>171</v>
      </c>
      <c r="B126" s="15">
        <v>58.049661</v>
      </c>
      <c r="C126" s="15">
        <v>-97.495734999999996</v>
      </c>
      <c r="D126" s="14" t="s">
        <v>35</v>
      </c>
      <c r="E126" s="14"/>
      <c r="F126" s="14">
        <v>158</v>
      </c>
      <c r="G126" s="14">
        <v>49</v>
      </c>
      <c r="H126" s="14">
        <v>0</v>
      </c>
      <c r="I126" s="14">
        <v>0</v>
      </c>
      <c r="J126" s="14">
        <v>0</v>
      </c>
      <c r="K126" s="14">
        <v>4</v>
      </c>
      <c r="L126" s="14">
        <v>1</v>
      </c>
      <c r="M126" s="14">
        <v>0</v>
      </c>
      <c r="N126" s="14">
        <v>0</v>
      </c>
      <c r="O126" s="14">
        <v>0</v>
      </c>
      <c r="P126" s="14">
        <v>2</v>
      </c>
      <c r="Q126" s="14">
        <v>14</v>
      </c>
      <c r="R126" s="14">
        <v>0</v>
      </c>
      <c r="S126" s="14">
        <v>14</v>
      </c>
      <c r="T126" s="14">
        <v>0</v>
      </c>
      <c r="U126" s="14">
        <v>1</v>
      </c>
      <c r="V126" s="14">
        <v>0</v>
      </c>
      <c r="W126" s="14">
        <v>2</v>
      </c>
      <c r="X126" s="14">
        <v>0</v>
      </c>
      <c r="Y126" s="14">
        <v>0</v>
      </c>
      <c r="Z126" s="14">
        <v>0</v>
      </c>
      <c r="AA126" s="14">
        <v>1</v>
      </c>
      <c r="AB126" s="14">
        <v>0</v>
      </c>
      <c r="AC126" s="14">
        <v>246</v>
      </c>
    </row>
    <row r="127" spans="1:29">
      <c r="A127" s="14" t="s">
        <v>172</v>
      </c>
      <c r="B127" s="15">
        <v>58.225332000000002</v>
      </c>
      <c r="C127" s="15">
        <v>-97.470224999999999</v>
      </c>
      <c r="D127" s="14" t="s">
        <v>35</v>
      </c>
      <c r="E127" s="14"/>
      <c r="F127" s="14">
        <v>338</v>
      </c>
      <c r="G127" s="14">
        <v>7</v>
      </c>
      <c r="H127" s="14">
        <v>0</v>
      </c>
      <c r="I127" s="14">
        <v>0</v>
      </c>
      <c r="J127" s="14">
        <v>0</v>
      </c>
      <c r="K127" s="14">
        <v>0</v>
      </c>
      <c r="L127" s="14">
        <v>0</v>
      </c>
      <c r="M127" s="14">
        <v>0</v>
      </c>
      <c r="N127" s="14">
        <v>0</v>
      </c>
      <c r="O127" s="14">
        <v>0</v>
      </c>
      <c r="P127" s="14">
        <v>6</v>
      </c>
      <c r="Q127" s="14">
        <v>4</v>
      </c>
      <c r="R127" s="14">
        <v>0</v>
      </c>
      <c r="S127" s="14">
        <v>10</v>
      </c>
      <c r="T127" s="14">
        <v>0</v>
      </c>
      <c r="U127" s="14">
        <v>1</v>
      </c>
      <c r="V127" s="14">
        <v>0</v>
      </c>
      <c r="W127" s="14">
        <v>0</v>
      </c>
      <c r="X127" s="14">
        <v>0</v>
      </c>
      <c r="Y127" s="14">
        <v>0</v>
      </c>
      <c r="Z127" s="14">
        <v>0</v>
      </c>
      <c r="AA127" s="14">
        <v>0</v>
      </c>
      <c r="AB127" s="14">
        <v>0</v>
      </c>
      <c r="AC127" s="14">
        <v>366</v>
      </c>
    </row>
    <row r="128" spans="1:29">
      <c r="A128" s="14" t="s">
        <v>173</v>
      </c>
      <c r="B128" s="15">
        <v>58.107762000000001</v>
      </c>
      <c r="C128" s="15">
        <v>-97.108351999999996</v>
      </c>
      <c r="D128" s="14" t="s">
        <v>35</v>
      </c>
      <c r="E128" s="14"/>
      <c r="F128" s="14">
        <v>4</v>
      </c>
      <c r="G128" s="14">
        <v>0</v>
      </c>
      <c r="H128" s="14">
        <v>0</v>
      </c>
      <c r="I128" s="14">
        <v>0</v>
      </c>
      <c r="J128" s="14">
        <v>0</v>
      </c>
      <c r="K128" s="14">
        <v>0</v>
      </c>
      <c r="L128" s="14">
        <v>0</v>
      </c>
      <c r="M128" s="14">
        <v>0</v>
      </c>
      <c r="N128" s="14">
        <v>0</v>
      </c>
      <c r="O128" s="14">
        <v>0</v>
      </c>
      <c r="P128" s="14">
        <v>0</v>
      </c>
      <c r="Q128" s="14">
        <v>0</v>
      </c>
      <c r="R128" s="14">
        <v>0</v>
      </c>
      <c r="S128" s="14">
        <v>0</v>
      </c>
      <c r="T128" s="14">
        <v>0</v>
      </c>
      <c r="U128" s="14">
        <v>0</v>
      </c>
      <c r="V128" s="14">
        <v>0</v>
      </c>
      <c r="W128" s="14">
        <v>0</v>
      </c>
      <c r="X128" s="14">
        <v>0</v>
      </c>
      <c r="Y128" s="14">
        <v>0</v>
      </c>
      <c r="Z128" s="14">
        <v>0</v>
      </c>
      <c r="AA128" s="14">
        <v>0</v>
      </c>
      <c r="AB128" s="14">
        <v>0</v>
      </c>
      <c r="AC128" s="14">
        <v>4</v>
      </c>
    </row>
    <row r="129" spans="1:29">
      <c r="A129" s="17" t="s">
        <v>174</v>
      </c>
      <c r="B129" s="15">
        <v>58.565075</v>
      </c>
      <c r="C129" s="15">
        <v>-96.015868999999995</v>
      </c>
      <c r="D129" s="17" t="s">
        <v>35</v>
      </c>
      <c r="E129" s="17"/>
      <c r="F129" s="14">
        <v>116</v>
      </c>
      <c r="G129" s="14">
        <v>26</v>
      </c>
      <c r="H129" s="14">
        <v>0</v>
      </c>
      <c r="I129" s="14">
        <v>0</v>
      </c>
      <c r="J129" s="14">
        <v>0</v>
      </c>
      <c r="K129" s="14">
        <v>1</v>
      </c>
      <c r="L129" s="14">
        <v>0</v>
      </c>
      <c r="M129" s="14">
        <v>0</v>
      </c>
      <c r="N129" s="14">
        <v>0</v>
      </c>
      <c r="O129" s="14">
        <v>0</v>
      </c>
      <c r="P129" s="14">
        <v>13</v>
      </c>
      <c r="Q129" s="14">
        <v>4</v>
      </c>
      <c r="R129" s="14">
        <v>0</v>
      </c>
      <c r="S129" s="14">
        <v>9</v>
      </c>
      <c r="T129" s="14">
        <v>0</v>
      </c>
      <c r="U129" s="14">
        <v>8</v>
      </c>
      <c r="V129" s="14">
        <v>0</v>
      </c>
      <c r="W129" s="14">
        <v>1</v>
      </c>
      <c r="X129" s="14">
        <v>0</v>
      </c>
      <c r="Y129" s="14">
        <v>0</v>
      </c>
      <c r="Z129" s="14">
        <v>0</v>
      </c>
      <c r="AA129" s="14">
        <v>0</v>
      </c>
      <c r="AB129" s="14">
        <v>0</v>
      </c>
      <c r="AC129" s="14">
        <v>178</v>
      </c>
    </row>
    <row r="130" spans="1:29">
      <c r="A130" s="14" t="s">
        <v>175</v>
      </c>
      <c r="B130" s="15">
        <v>58.220084</v>
      </c>
      <c r="C130" s="15">
        <v>-96.151836000000003</v>
      </c>
      <c r="D130" s="14" t="s">
        <v>35</v>
      </c>
      <c r="E130" s="14"/>
      <c r="F130" s="14">
        <v>88</v>
      </c>
      <c r="G130" s="14">
        <v>39</v>
      </c>
      <c r="H130" s="14">
        <v>0</v>
      </c>
      <c r="I130" s="14">
        <v>0</v>
      </c>
      <c r="J130" s="14">
        <v>0</v>
      </c>
      <c r="K130" s="14">
        <v>2</v>
      </c>
      <c r="L130" s="14">
        <v>4</v>
      </c>
      <c r="M130" s="14">
        <v>2</v>
      </c>
      <c r="N130" s="14">
        <v>0</v>
      </c>
      <c r="O130" s="14">
        <v>0</v>
      </c>
      <c r="P130" s="14">
        <v>4</v>
      </c>
      <c r="Q130" s="14">
        <v>4</v>
      </c>
      <c r="R130" s="14">
        <v>0</v>
      </c>
      <c r="S130" s="14">
        <v>3</v>
      </c>
      <c r="T130" s="14">
        <v>0</v>
      </c>
      <c r="U130" s="14">
        <v>0</v>
      </c>
      <c r="V130" s="14">
        <v>0</v>
      </c>
      <c r="W130" s="14">
        <v>0</v>
      </c>
      <c r="X130" s="14">
        <v>0</v>
      </c>
      <c r="Y130" s="14">
        <v>0</v>
      </c>
      <c r="Z130" s="14">
        <v>0</v>
      </c>
      <c r="AA130" s="14">
        <v>0</v>
      </c>
      <c r="AB130" s="14">
        <v>0</v>
      </c>
      <c r="AC130" s="14">
        <v>146</v>
      </c>
    </row>
    <row r="131" spans="1:29">
      <c r="A131" s="14" t="s">
        <v>176</v>
      </c>
      <c r="B131" s="15">
        <v>58.267887000000002</v>
      </c>
      <c r="C131" s="15">
        <v>-95.725184999999996</v>
      </c>
      <c r="D131" s="14" t="s">
        <v>35</v>
      </c>
      <c r="E131" s="14"/>
      <c r="F131" s="14">
        <v>55</v>
      </c>
      <c r="G131" s="14">
        <v>55</v>
      </c>
      <c r="H131" s="14">
        <v>0</v>
      </c>
      <c r="I131" s="14">
        <v>0</v>
      </c>
      <c r="J131" s="14">
        <v>0</v>
      </c>
      <c r="K131" s="14">
        <v>3</v>
      </c>
      <c r="L131" s="14">
        <v>0</v>
      </c>
      <c r="M131" s="14">
        <v>1</v>
      </c>
      <c r="N131" s="14">
        <v>0</v>
      </c>
      <c r="O131" s="14">
        <v>0</v>
      </c>
      <c r="P131" s="14">
        <v>2</v>
      </c>
      <c r="Q131" s="14">
        <v>7</v>
      </c>
      <c r="R131" s="14">
        <v>0</v>
      </c>
      <c r="S131" s="14">
        <v>1</v>
      </c>
      <c r="T131" s="14">
        <v>0</v>
      </c>
      <c r="U131" s="14">
        <v>0</v>
      </c>
      <c r="V131" s="14">
        <v>1</v>
      </c>
      <c r="W131" s="14">
        <v>0</v>
      </c>
      <c r="X131" s="14">
        <v>0</v>
      </c>
      <c r="Y131" s="14">
        <v>0</v>
      </c>
      <c r="Z131" s="14">
        <v>0</v>
      </c>
      <c r="AA131" s="14">
        <v>1</v>
      </c>
      <c r="AB131" s="14">
        <v>0</v>
      </c>
      <c r="AC131" s="14">
        <v>126</v>
      </c>
    </row>
    <row r="132" spans="1:29">
      <c r="A132" s="14" t="s">
        <v>177</v>
      </c>
      <c r="B132" s="15">
        <v>58.089302000000004</v>
      </c>
      <c r="C132" s="15">
        <v>-97.478915000000001</v>
      </c>
      <c r="D132" s="14" t="s">
        <v>35</v>
      </c>
      <c r="E132" s="14"/>
      <c r="F132" s="14">
        <v>159</v>
      </c>
      <c r="G132" s="14">
        <v>8</v>
      </c>
      <c r="H132" s="14">
        <v>0</v>
      </c>
      <c r="I132" s="14">
        <v>0</v>
      </c>
      <c r="J132" s="14">
        <v>0</v>
      </c>
      <c r="K132" s="14">
        <v>5</v>
      </c>
      <c r="L132" s="14">
        <v>3</v>
      </c>
      <c r="M132" s="14">
        <v>10</v>
      </c>
      <c r="N132" s="14">
        <v>0</v>
      </c>
      <c r="O132" s="14">
        <v>0</v>
      </c>
      <c r="P132" s="14">
        <v>2</v>
      </c>
      <c r="Q132" s="14">
        <v>6</v>
      </c>
      <c r="R132" s="14">
        <v>0</v>
      </c>
      <c r="S132" s="14">
        <v>7</v>
      </c>
      <c r="T132" s="14">
        <v>0</v>
      </c>
      <c r="U132" s="14">
        <v>6</v>
      </c>
      <c r="V132" s="14">
        <v>0</v>
      </c>
      <c r="W132" s="14">
        <v>4</v>
      </c>
      <c r="X132" s="14">
        <v>0</v>
      </c>
      <c r="Y132" s="14">
        <v>0</v>
      </c>
      <c r="Z132" s="14">
        <v>0</v>
      </c>
      <c r="AA132" s="14">
        <v>2</v>
      </c>
      <c r="AB132" s="14">
        <v>0</v>
      </c>
      <c r="AC132" s="14">
        <v>212</v>
      </c>
    </row>
    <row r="133" spans="1:29">
      <c r="A133" s="14" t="s">
        <v>178</v>
      </c>
      <c r="B133" s="15">
        <v>58.080492</v>
      </c>
      <c r="C133" s="15">
        <v>-96.658439000000001</v>
      </c>
      <c r="D133" s="14" t="s">
        <v>35</v>
      </c>
      <c r="E133" s="14"/>
      <c r="F133" s="14">
        <v>47</v>
      </c>
      <c r="G133" s="14">
        <v>50</v>
      </c>
      <c r="H133" s="14">
        <v>0</v>
      </c>
      <c r="I133" s="14">
        <v>0</v>
      </c>
      <c r="J133" s="14">
        <v>0</v>
      </c>
      <c r="K133" s="14">
        <v>0</v>
      </c>
      <c r="L133" s="14">
        <v>0</v>
      </c>
      <c r="M133" s="14">
        <v>0</v>
      </c>
      <c r="N133" s="14">
        <v>0</v>
      </c>
      <c r="O133" s="14">
        <v>0</v>
      </c>
      <c r="P133" s="14">
        <v>0</v>
      </c>
      <c r="Q133" s="14">
        <v>5</v>
      </c>
      <c r="R133" s="14">
        <v>0</v>
      </c>
      <c r="S133" s="14">
        <v>3</v>
      </c>
      <c r="T133" s="14">
        <v>0</v>
      </c>
      <c r="U133" s="14">
        <v>0</v>
      </c>
      <c r="V133" s="14">
        <v>0</v>
      </c>
      <c r="W133" s="14">
        <v>0</v>
      </c>
      <c r="X133" s="14">
        <v>0</v>
      </c>
      <c r="Y133" s="14">
        <v>0</v>
      </c>
      <c r="Z133" s="14">
        <v>0</v>
      </c>
      <c r="AA133" s="14">
        <v>0</v>
      </c>
      <c r="AB133" s="14">
        <v>0</v>
      </c>
      <c r="AC133" s="14">
        <v>105</v>
      </c>
    </row>
    <row r="134" spans="1:29">
      <c r="A134" s="14" t="s">
        <v>179</v>
      </c>
      <c r="B134" s="15">
        <v>58.144553999999999</v>
      </c>
      <c r="C134" s="15">
        <v>-97.082480000000004</v>
      </c>
      <c r="D134" s="14" t="s">
        <v>35</v>
      </c>
      <c r="E134" s="14"/>
      <c r="F134" s="14">
        <v>117</v>
      </c>
      <c r="G134" s="14">
        <v>57</v>
      </c>
      <c r="H134" s="14">
        <v>0</v>
      </c>
      <c r="I134" s="14">
        <v>0</v>
      </c>
      <c r="J134" s="14">
        <v>0</v>
      </c>
      <c r="K134" s="14">
        <v>2</v>
      </c>
      <c r="L134" s="14">
        <v>6</v>
      </c>
      <c r="M134" s="14">
        <v>0</v>
      </c>
      <c r="N134" s="14">
        <v>0</v>
      </c>
      <c r="O134" s="14">
        <v>0</v>
      </c>
      <c r="P134" s="14">
        <v>0</v>
      </c>
      <c r="Q134" s="14">
        <v>34</v>
      </c>
      <c r="R134" s="14">
        <v>0</v>
      </c>
      <c r="S134" s="14">
        <v>6</v>
      </c>
      <c r="T134" s="14">
        <v>1</v>
      </c>
      <c r="U134" s="14">
        <v>1</v>
      </c>
      <c r="V134" s="14">
        <v>0</v>
      </c>
      <c r="W134" s="14">
        <v>0</v>
      </c>
      <c r="X134" s="14">
        <v>0</v>
      </c>
      <c r="Y134" s="14">
        <v>0</v>
      </c>
      <c r="Z134" s="14">
        <v>0</v>
      </c>
      <c r="AA134" s="14">
        <v>0</v>
      </c>
      <c r="AB134" s="14">
        <v>0</v>
      </c>
      <c r="AC134" s="14">
        <v>224</v>
      </c>
    </row>
    <row r="135" spans="1:29">
      <c r="A135" s="14" t="s">
        <v>180</v>
      </c>
      <c r="B135" s="15">
        <v>58.056826999999998</v>
      </c>
      <c r="C135" s="15">
        <v>-96.763901000000004</v>
      </c>
      <c r="D135" s="14" t="s">
        <v>35</v>
      </c>
      <c r="E135" s="14"/>
      <c r="F135" s="14">
        <v>62</v>
      </c>
      <c r="G135" s="14">
        <v>40</v>
      </c>
      <c r="H135" s="14">
        <v>0</v>
      </c>
      <c r="I135" s="14">
        <v>0</v>
      </c>
      <c r="J135" s="14">
        <v>0</v>
      </c>
      <c r="K135" s="14">
        <v>0</v>
      </c>
      <c r="L135" s="14">
        <v>3</v>
      </c>
      <c r="M135" s="14">
        <v>6</v>
      </c>
      <c r="N135" s="14">
        <v>0</v>
      </c>
      <c r="O135" s="14">
        <v>0</v>
      </c>
      <c r="P135" s="14">
        <v>4</v>
      </c>
      <c r="Q135" s="14">
        <v>5</v>
      </c>
      <c r="R135" s="14">
        <v>0</v>
      </c>
      <c r="S135" s="14">
        <v>8</v>
      </c>
      <c r="T135" s="14">
        <v>0</v>
      </c>
      <c r="U135" s="14">
        <v>1</v>
      </c>
      <c r="V135" s="14">
        <v>1</v>
      </c>
      <c r="W135" s="14">
        <v>1</v>
      </c>
      <c r="X135" s="14">
        <v>0</v>
      </c>
      <c r="Y135" s="14">
        <v>0</v>
      </c>
      <c r="Z135" s="14">
        <v>0</v>
      </c>
      <c r="AA135" s="14">
        <v>0</v>
      </c>
      <c r="AB135" s="14">
        <v>1</v>
      </c>
      <c r="AC135" s="14">
        <v>132</v>
      </c>
    </row>
    <row r="136" spans="1:29">
      <c r="A136" s="17" t="s">
        <v>181</v>
      </c>
      <c r="B136" s="15">
        <v>58.236868000000001</v>
      </c>
      <c r="C136" s="15">
        <v>-97.331068999999999</v>
      </c>
      <c r="D136" s="14" t="s">
        <v>35</v>
      </c>
      <c r="E136" s="17"/>
      <c r="F136" s="14">
        <v>175</v>
      </c>
      <c r="G136" s="14">
        <v>23</v>
      </c>
      <c r="H136" s="14">
        <v>0</v>
      </c>
      <c r="I136" s="14">
        <v>0</v>
      </c>
      <c r="J136" s="14">
        <v>0</v>
      </c>
      <c r="K136" s="14">
        <v>0</v>
      </c>
      <c r="L136" s="14">
        <v>1</v>
      </c>
      <c r="M136" s="14">
        <v>0</v>
      </c>
      <c r="N136" s="14">
        <v>0</v>
      </c>
      <c r="O136" s="14">
        <v>2</v>
      </c>
      <c r="P136" s="14">
        <v>4</v>
      </c>
      <c r="Q136" s="14">
        <v>2</v>
      </c>
      <c r="R136" s="14">
        <v>0</v>
      </c>
      <c r="S136" s="14">
        <v>4</v>
      </c>
      <c r="T136" s="14">
        <v>0</v>
      </c>
      <c r="U136" s="14">
        <v>1</v>
      </c>
      <c r="V136" s="14">
        <v>0</v>
      </c>
      <c r="W136" s="14">
        <v>0</v>
      </c>
      <c r="X136" s="14">
        <v>0</v>
      </c>
      <c r="Y136" s="14">
        <v>0</v>
      </c>
      <c r="Z136" s="14">
        <v>0</v>
      </c>
      <c r="AA136" s="14">
        <v>0</v>
      </c>
      <c r="AB136" s="14">
        <v>0</v>
      </c>
      <c r="AC136" s="14">
        <v>212</v>
      </c>
    </row>
    <row r="137" spans="1:29">
      <c r="A137" s="17" t="s">
        <v>182</v>
      </c>
      <c r="B137" s="15">
        <v>58.280062000000001</v>
      </c>
      <c r="C137" s="15">
        <v>-97.354453000000007</v>
      </c>
      <c r="D137" s="14" t="s">
        <v>35</v>
      </c>
      <c r="E137" s="17"/>
      <c r="F137" s="14">
        <v>183</v>
      </c>
      <c r="G137" s="14">
        <v>9</v>
      </c>
      <c r="H137" s="14">
        <v>0</v>
      </c>
      <c r="I137" s="14">
        <v>0</v>
      </c>
      <c r="J137" s="14">
        <v>0</v>
      </c>
      <c r="K137" s="14">
        <v>1</v>
      </c>
      <c r="L137" s="14">
        <v>3</v>
      </c>
      <c r="M137" s="14">
        <v>0</v>
      </c>
      <c r="N137" s="14">
        <v>0</v>
      </c>
      <c r="O137" s="14">
        <v>0</v>
      </c>
      <c r="P137" s="14">
        <v>0</v>
      </c>
      <c r="Q137" s="14">
        <v>12</v>
      </c>
      <c r="R137" s="14">
        <v>0</v>
      </c>
      <c r="S137" s="14">
        <v>9</v>
      </c>
      <c r="T137" s="14">
        <v>0</v>
      </c>
      <c r="U137" s="14">
        <v>3</v>
      </c>
      <c r="V137" s="14">
        <v>0</v>
      </c>
      <c r="W137" s="14">
        <v>2</v>
      </c>
      <c r="X137" s="14">
        <v>0</v>
      </c>
      <c r="Y137" s="14">
        <v>0</v>
      </c>
      <c r="Z137" s="14">
        <v>0</v>
      </c>
      <c r="AA137" s="14">
        <v>0</v>
      </c>
      <c r="AB137" s="14">
        <v>0</v>
      </c>
      <c r="AC137" s="14">
        <v>222</v>
      </c>
    </row>
    <row r="138" spans="1:29">
      <c r="A138" s="17" t="s">
        <v>183</v>
      </c>
      <c r="B138" s="15">
        <v>58.259053999999999</v>
      </c>
      <c r="C138" s="15">
        <v>-95.897315000000006</v>
      </c>
      <c r="D138" s="14" t="s">
        <v>35</v>
      </c>
      <c r="E138" s="17"/>
      <c r="F138" s="14">
        <v>68</v>
      </c>
      <c r="G138" s="14">
        <v>66</v>
      </c>
      <c r="H138" s="14">
        <v>0</v>
      </c>
      <c r="I138" s="14">
        <v>0</v>
      </c>
      <c r="J138" s="14">
        <v>0</v>
      </c>
      <c r="K138" s="14">
        <v>2</v>
      </c>
      <c r="L138" s="14">
        <v>0</v>
      </c>
      <c r="M138" s="14">
        <v>0</v>
      </c>
      <c r="N138" s="14">
        <v>0</v>
      </c>
      <c r="O138" s="14">
        <v>0</v>
      </c>
      <c r="P138" s="14">
        <v>0</v>
      </c>
      <c r="Q138" s="14">
        <v>9</v>
      </c>
      <c r="R138" s="14">
        <v>0</v>
      </c>
      <c r="S138" s="14">
        <v>2</v>
      </c>
      <c r="T138" s="14">
        <v>0</v>
      </c>
      <c r="U138" s="14">
        <v>0</v>
      </c>
      <c r="V138" s="14">
        <v>0</v>
      </c>
      <c r="W138" s="14">
        <v>1</v>
      </c>
      <c r="X138" s="14">
        <v>0</v>
      </c>
      <c r="Y138" s="14">
        <v>0</v>
      </c>
      <c r="Z138" s="14">
        <v>0</v>
      </c>
      <c r="AA138" s="14">
        <v>0</v>
      </c>
      <c r="AB138" s="14">
        <v>0</v>
      </c>
      <c r="AC138" s="14">
        <v>148</v>
      </c>
    </row>
    <row r="139" spans="1:29">
      <c r="A139" s="17" t="s">
        <v>184</v>
      </c>
      <c r="B139" s="15">
        <v>58.018996999999999</v>
      </c>
      <c r="C139" s="15">
        <v>-95.122390999999993</v>
      </c>
      <c r="D139" s="14" t="s">
        <v>35</v>
      </c>
      <c r="E139" s="17"/>
      <c r="F139" s="14">
        <v>118</v>
      </c>
      <c r="G139" s="14">
        <v>9</v>
      </c>
      <c r="H139" s="14">
        <v>0</v>
      </c>
      <c r="I139" s="14">
        <v>0</v>
      </c>
      <c r="J139" s="14">
        <v>0</v>
      </c>
      <c r="K139" s="14">
        <v>1</v>
      </c>
      <c r="L139" s="14">
        <v>1</v>
      </c>
      <c r="M139" s="14">
        <v>0</v>
      </c>
      <c r="N139" s="14">
        <v>0</v>
      </c>
      <c r="O139" s="14">
        <v>0</v>
      </c>
      <c r="P139" s="14">
        <v>3</v>
      </c>
      <c r="Q139" s="14">
        <v>8</v>
      </c>
      <c r="R139" s="14">
        <v>0</v>
      </c>
      <c r="S139" s="14">
        <v>1</v>
      </c>
      <c r="T139" s="14">
        <v>0</v>
      </c>
      <c r="U139" s="14">
        <v>3</v>
      </c>
      <c r="V139" s="14">
        <v>0</v>
      </c>
      <c r="W139" s="14">
        <v>1</v>
      </c>
      <c r="X139" s="14">
        <v>0</v>
      </c>
      <c r="Y139" s="14">
        <v>0</v>
      </c>
      <c r="Z139" s="14">
        <v>0</v>
      </c>
      <c r="AA139" s="14">
        <v>0</v>
      </c>
      <c r="AB139" s="14">
        <v>1</v>
      </c>
      <c r="AC139" s="14">
        <v>146</v>
      </c>
    </row>
    <row r="140" spans="1:29">
      <c r="A140" s="14" t="s">
        <v>185</v>
      </c>
      <c r="B140" s="15">
        <v>58.158968000000002</v>
      </c>
      <c r="C140" s="15">
        <v>-95.905364000000006</v>
      </c>
      <c r="D140" s="14" t="s">
        <v>35</v>
      </c>
      <c r="E140" s="14"/>
      <c r="F140" s="14">
        <v>90</v>
      </c>
      <c r="G140" s="14">
        <v>66</v>
      </c>
      <c r="H140" s="14">
        <v>0</v>
      </c>
      <c r="I140" s="14">
        <v>0</v>
      </c>
      <c r="J140" s="14">
        <v>0</v>
      </c>
      <c r="K140" s="14">
        <v>2</v>
      </c>
      <c r="L140" s="14">
        <v>1</v>
      </c>
      <c r="M140" s="14">
        <v>3</v>
      </c>
      <c r="N140" s="14">
        <v>0</v>
      </c>
      <c r="O140" s="14">
        <v>0</v>
      </c>
      <c r="P140" s="14">
        <v>1</v>
      </c>
      <c r="Q140" s="14">
        <v>6</v>
      </c>
      <c r="R140" s="14">
        <v>0</v>
      </c>
      <c r="S140" s="14">
        <v>3</v>
      </c>
      <c r="T140" s="14">
        <v>0</v>
      </c>
      <c r="U140" s="14">
        <v>2</v>
      </c>
      <c r="V140" s="14">
        <v>0</v>
      </c>
      <c r="W140" s="14">
        <v>0</v>
      </c>
      <c r="X140" s="14">
        <v>0</v>
      </c>
      <c r="Y140" s="14">
        <v>0</v>
      </c>
      <c r="Z140" s="14">
        <v>0</v>
      </c>
      <c r="AA140" s="14">
        <v>0</v>
      </c>
      <c r="AB140" s="14">
        <v>0</v>
      </c>
      <c r="AC140" s="14">
        <v>174</v>
      </c>
    </row>
    <row r="141" spans="1:29">
      <c r="A141" s="14" t="s">
        <v>186</v>
      </c>
      <c r="B141" s="15">
        <v>58.272807</v>
      </c>
      <c r="C141" s="15">
        <v>-96.299180000000007</v>
      </c>
      <c r="D141" s="14" t="s">
        <v>35</v>
      </c>
      <c r="E141" s="14"/>
      <c r="F141" s="14">
        <v>20</v>
      </c>
      <c r="G141" s="14">
        <v>14</v>
      </c>
      <c r="H141" s="14">
        <v>0</v>
      </c>
      <c r="I141" s="14">
        <v>0</v>
      </c>
      <c r="J141" s="14">
        <v>0</v>
      </c>
      <c r="K141" s="14">
        <v>2</v>
      </c>
      <c r="L141" s="14">
        <v>0</v>
      </c>
      <c r="M141" s="14">
        <v>0</v>
      </c>
      <c r="N141" s="14">
        <v>0</v>
      </c>
      <c r="O141" s="14">
        <v>0</v>
      </c>
      <c r="P141" s="14">
        <v>1</v>
      </c>
      <c r="Q141" s="14">
        <v>0</v>
      </c>
      <c r="R141" s="14">
        <v>0</v>
      </c>
      <c r="S141" s="14">
        <v>3</v>
      </c>
      <c r="T141" s="14">
        <v>0</v>
      </c>
      <c r="U141" s="14">
        <v>0</v>
      </c>
      <c r="V141" s="14">
        <v>0</v>
      </c>
      <c r="W141" s="14">
        <v>0</v>
      </c>
      <c r="X141" s="14">
        <v>0</v>
      </c>
      <c r="Y141" s="14">
        <v>0</v>
      </c>
      <c r="Z141" s="14">
        <v>0</v>
      </c>
      <c r="AA141" s="14">
        <v>0</v>
      </c>
      <c r="AB141" s="14">
        <v>0</v>
      </c>
      <c r="AC141" s="14">
        <v>40</v>
      </c>
    </row>
    <row r="142" spans="1:29">
      <c r="A142" s="17" t="s">
        <v>187</v>
      </c>
      <c r="B142" s="15">
        <v>58.588988999999998</v>
      </c>
      <c r="C142" s="15">
        <v>-95.680049999999994</v>
      </c>
      <c r="D142" s="17" t="s">
        <v>35</v>
      </c>
      <c r="E142" s="17"/>
      <c r="F142" s="14">
        <v>315</v>
      </c>
      <c r="G142" s="14">
        <v>8</v>
      </c>
      <c r="H142" s="14">
        <v>0</v>
      </c>
      <c r="I142" s="14">
        <v>0</v>
      </c>
      <c r="J142" s="14">
        <v>0</v>
      </c>
      <c r="K142" s="14">
        <v>0</v>
      </c>
      <c r="L142" s="14">
        <v>0</v>
      </c>
      <c r="M142" s="14">
        <v>6</v>
      </c>
      <c r="N142" s="14">
        <v>0</v>
      </c>
      <c r="O142" s="14">
        <v>0</v>
      </c>
      <c r="P142" s="14">
        <v>9</v>
      </c>
      <c r="Q142" s="14">
        <v>0</v>
      </c>
      <c r="R142" s="14">
        <v>0</v>
      </c>
      <c r="S142" s="14">
        <v>2</v>
      </c>
      <c r="T142" s="14">
        <v>0</v>
      </c>
      <c r="U142" s="14">
        <v>2</v>
      </c>
      <c r="V142" s="14">
        <v>0</v>
      </c>
      <c r="W142" s="14">
        <v>0</v>
      </c>
      <c r="X142" s="14">
        <v>0</v>
      </c>
      <c r="Y142" s="14">
        <v>0</v>
      </c>
      <c r="Z142" s="14">
        <v>0</v>
      </c>
      <c r="AA142" s="14">
        <v>0</v>
      </c>
      <c r="AB142" s="14">
        <v>0</v>
      </c>
      <c r="AC142" s="14">
        <v>342</v>
      </c>
    </row>
    <row r="143" spans="1:29">
      <c r="A143" s="14" t="s">
        <v>188</v>
      </c>
      <c r="B143" s="15">
        <v>58.301679999999998</v>
      </c>
      <c r="C143" s="15">
        <v>-96.155085999999997</v>
      </c>
      <c r="D143" s="17" t="s">
        <v>35</v>
      </c>
      <c r="E143" s="14"/>
      <c r="F143" s="14">
        <v>39</v>
      </c>
      <c r="G143" s="14">
        <v>37</v>
      </c>
      <c r="H143" s="14">
        <v>0</v>
      </c>
      <c r="I143" s="14">
        <v>0</v>
      </c>
      <c r="J143" s="14">
        <v>0</v>
      </c>
      <c r="K143" s="14">
        <v>0</v>
      </c>
      <c r="L143" s="14">
        <v>0</v>
      </c>
      <c r="M143" s="14">
        <v>2</v>
      </c>
      <c r="N143" s="14">
        <v>0</v>
      </c>
      <c r="O143" s="14">
        <v>0</v>
      </c>
      <c r="P143" s="14">
        <v>3</v>
      </c>
      <c r="Q143" s="14">
        <v>3</v>
      </c>
      <c r="R143" s="14">
        <v>0</v>
      </c>
      <c r="S143" s="14">
        <v>0</v>
      </c>
      <c r="T143" s="14">
        <v>0</v>
      </c>
      <c r="U143" s="14">
        <v>3</v>
      </c>
      <c r="V143" s="14">
        <v>0</v>
      </c>
      <c r="W143" s="14">
        <v>0</v>
      </c>
      <c r="X143" s="14">
        <v>0</v>
      </c>
      <c r="Y143" s="14">
        <v>0</v>
      </c>
      <c r="Z143" s="14">
        <v>0</v>
      </c>
      <c r="AA143" s="14">
        <v>0</v>
      </c>
      <c r="AB143" s="14">
        <v>0</v>
      </c>
      <c r="AC143" s="14">
        <v>87</v>
      </c>
    </row>
    <row r="144" spans="1:29">
      <c r="A144" s="14" t="s">
        <v>189</v>
      </c>
      <c r="B144" s="15">
        <v>58.304201999999997</v>
      </c>
      <c r="C144" s="15">
        <v>-96.240449999999996</v>
      </c>
      <c r="D144" s="17" t="s">
        <v>35</v>
      </c>
      <c r="E144" s="14"/>
      <c r="F144" s="14">
        <v>103</v>
      </c>
      <c r="G144" s="14">
        <v>65</v>
      </c>
      <c r="H144" s="14">
        <v>0</v>
      </c>
      <c r="I144" s="14">
        <v>0</v>
      </c>
      <c r="J144" s="14">
        <v>0</v>
      </c>
      <c r="K144" s="14">
        <v>2</v>
      </c>
      <c r="L144" s="14">
        <v>0</v>
      </c>
      <c r="M144" s="14">
        <v>0</v>
      </c>
      <c r="N144" s="14">
        <v>0</v>
      </c>
      <c r="O144" s="14">
        <v>0</v>
      </c>
      <c r="P144" s="14">
        <v>2</v>
      </c>
      <c r="Q144" s="14">
        <v>1</v>
      </c>
      <c r="R144" s="14">
        <v>0</v>
      </c>
      <c r="S144" s="14">
        <v>4</v>
      </c>
      <c r="T144" s="14">
        <v>2</v>
      </c>
      <c r="U144" s="14">
        <v>0</v>
      </c>
      <c r="V144" s="14">
        <v>0</v>
      </c>
      <c r="W144" s="14">
        <v>2</v>
      </c>
      <c r="X144" s="14">
        <v>0</v>
      </c>
      <c r="Y144" s="14">
        <v>0</v>
      </c>
      <c r="Z144" s="14">
        <v>0</v>
      </c>
      <c r="AA144" s="14">
        <v>0</v>
      </c>
      <c r="AB144" s="14">
        <v>0</v>
      </c>
      <c r="AC144" s="14">
        <v>181</v>
      </c>
    </row>
    <row r="145" spans="1:29">
      <c r="A145" s="14" t="s">
        <v>190</v>
      </c>
      <c r="B145" s="15">
        <v>58.052931999999998</v>
      </c>
      <c r="C145" s="15">
        <v>-96.830392000000003</v>
      </c>
      <c r="D145" s="17" t="s">
        <v>35</v>
      </c>
      <c r="E145" s="14"/>
      <c r="F145" s="14">
        <v>117</v>
      </c>
      <c r="G145" s="14">
        <v>36</v>
      </c>
      <c r="H145" s="14">
        <v>0</v>
      </c>
      <c r="I145" s="14">
        <v>0</v>
      </c>
      <c r="J145" s="14">
        <v>0</v>
      </c>
      <c r="K145" s="14">
        <v>0</v>
      </c>
      <c r="L145" s="14">
        <v>0</v>
      </c>
      <c r="M145" s="14">
        <v>0</v>
      </c>
      <c r="N145" s="14">
        <v>0</v>
      </c>
      <c r="O145" s="14">
        <v>0</v>
      </c>
      <c r="P145" s="14">
        <v>1</v>
      </c>
      <c r="Q145" s="14">
        <v>16</v>
      </c>
      <c r="R145" s="14">
        <v>0</v>
      </c>
      <c r="S145" s="14">
        <v>4</v>
      </c>
      <c r="T145" s="14">
        <v>0</v>
      </c>
      <c r="U145" s="14">
        <v>0</v>
      </c>
      <c r="V145" s="14">
        <v>0</v>
      </c>
      <c r="W145" s="14">
        <v>1</v>
      </c>
      <c r="X145" s="14">
        <v>0</v>
      </c>
      <c r="Y145" s="14">
        <v>0</v>
      </c>
      <c r="Z145" s="14">
        <v>0</v>
      </c>
      <c r="AA145" s="14">
        <v>0</v>
      </c>
      <c r="AB145" s="14">
        <v>0</v>
      </c>
      <c r="AC145" s="14">
        <v>175</v>
      </c>
    </row>
    <row r="146" spans="1:29">
      <c r="A146" s="14" t="s">
        <v>191</v>
      </c>
      <c r="B146" s="15">
        <v>58.054900000000004</v>
      </c>
      <c r="C146" s="15">
        <v>-97.191834999999998</v>
      </c>
      <c r="D146" s="14" t="s">
        <v>35</v>
      </c>
      <c r="E146" s="14"/>
      <c r="F146" s="14">
        <v>85</v>
      </c>
      <c r="G146" s="14">
        <v>0</v>
      </c>
      <c r="H146" s="14">
        <v>0</v>
      </c>
      <c r="I146" s="14">
        <v>0</v>
      </c>
      <c r="J146" s="14">
        <v>0</v>
      </c>
      <c r="K146" s="14">
        <v>0</v>
      </c>
      <c r="L146" s="14">
        <v>0</v>
      </c>
      <c r="M146" s="14">
        <v>0</v>
      </c>
      <c r="N146" s="14">
        <v>0</v>
      </c>
      <c r="O146" s="14">
        <v>0</v>
      </c>
      <c r="P146" s="14">
        <v>0</v>
      </c>
      <c r="Q146" s="14">
        <v>1</v>
      </c>
      <c r="R146" s="14">
        <v>0</v>
      </c>
      <c r="S146" s="14">
        <v>9</v>
      </c>
      <c r="T146" s="14">
        <v>0</v>
      </c>
      <c r="U146" s="14">
        <v>0</v>
      </c>
      <c r="V146" s="14">
        <v>0</v>
      </c>
      <c r="W146" s="14">
        <v>2</v>
      </c>
      <c r="X146" s="14">
        <v>0</v>
      </c>
      <c r="Y146" s="14">
        <v>0</v>
      </c>
      <c r="Z146" s="14">
        <v>0</v>
      </c>
      <c r="AA146" s="14">
        <v>0</v>
      </c>
      <c r="AB146" s="14">
        <v>1</v>
      </c>
      <c r="AC146" s="14">
        <v>98</v>
      </c>
    </row>
    <row r="147" spans="1:29">
      <c r="A147" s="14" t="s">
        <v>192</v>
      </c>
      <c r="B147" s="15">
        <v>58.141601999999999</v>
      </c>
      <c r="C147" s="15">
        <v>-97.294326999999996</v>
      </c>
      <c r="D147" s="14" t="s">
        <v>193</v>
      </c>
      <c r="E147" s="14"/>
      <c r="F147" s="14">
        <v>179</v>
      </c>
      <c r="G147" s="14">
        <v>19</v>
      </c>
      <c r="H147" s="14">
        <v>0</v>
      </c>
      <c r="I147" s="14">
        <v>0</v>
      </c>
      <c r="J147" s="14">
        <v>0</v>
      </c>
      <c r="K147" s="14">
        <v>0</v>
      </c>
      <c r="L147" s="14">
        <v>0</v>
      </c>
      <c r="M147" s="14">
        <v>1</v>
      </c>
      <c r="N147" s="14">
        <v>0</v>
      </c>
      <c r="O147" s="14">
        <v>0</v>
      </c>
      <c r="P147" s="14">
        <v>1</v>
      </c>
      <c r="Q147" s="14">
        <v>15</v>
      </c>
      <c r="R147" s="14">
        <v>0</v>
      </c>
      <c r="S147" s="14">
        <v>27</v>
      </c>
      <c r="T147" s="14">
        <v>0</v>
      </c>
      <c r="U147" s="14">
        <v>0</v>
      </c>
      <c r="V147" s="14">
        <v>0</v>
      </c>
      <c r="W147" s="14">
        <v>2</v>
      </c>
      <c r="X147" s="14">
        <v>0</v>
      </c>
      <c r="Y147" s="14">
        <v>0</v>
      </c>
      <c r="Z147" s="14">
        <v>0</v>
      </c>
      <c r="AA147" s="14">
        <v>0</v>
      </c>
      <c r="AB147" s="14">
        <v>0</v>
      </c>
      <c r="AC147" s="14">
        <v>244</v>
      </c>
    </row>
    <row r="148" spans="1:29">
      <c r="A148" s="14" t="s">
        <v>194</v>
      </c>
      <c r="B148" s="15">
        <v>58.076016000000003</v>
      </c>
      <c r="C148" s="15">
        <v>-96.830095</v>
      </c>
      <c r="D148" s="18" t="s">
        <v>163</v>
      </c>
      <c r="E148" s="14"/>
      <c r="F148" s="14">
        <v>35</v>
      </c>
      <c r="G148" s="14">
        <v>12</v>
      </c>
      <c r="H148" s="14">
        <v>0</v>
      </c>
      <c r="I148" s="14">
        <v>0</v>
      </c>
      <c r="J148" s="14">
        <v>0</v>
      </c>
      <c r="K148" s="14">
        <v>0</v>
      </c>
      <c r="L148" s="14">
        <v>0</v>
      </c>
      <c r="M148" s="14">
        <v>0</v>
      </c>
      <c r="N148" s="14">
        <v>0</v>
      </c>
      <c r="O148" s="14">
        <v>0</v>
      </c>
      <c r="P148" s="14">
        <v>0</v>
      </c>
      <c r="Q148" s="14">
        <v>2</v>
      </c>
      <c r="R148" s="14">
        <v>0</v>
      </c>
      <c r="S148" s="14">
        <v>0</v>
      </c>
      <c r="T148" s="14">
        <v>0</v>
      </c>
      <c r="U148" s="14">
        <v>0</v>
      </c>
      <c r="V148" s="14">
        <v>0</v>
      </c>
      <c r="W148" s="14">
        <v>0</v>
      </c>
      <c r="X148" s="14">
        <v>0</v>
      </c>
      <c r="Y148" s="14">
        <v>0</v>
      </c>
      <c r="Z148" s="14">
        <v>0</v>
      </c>
      <c r="AA148" s="14">
        <v>0</v>
      </c>
      <c r="AB148" s="14">
        <v>0</v>
      </c>
      <c r="AC148" s="14">
        <v>49</v>
      </c>
    </row>
    <row r="149" spans="1:29">
      <c r="A149" s="14" t="s">
        <v>195</v>
      </c>
      <c r="B149" s="15">
        <v>58.181128999999999</v>
      </c>
      <c r="C149" s="15">
        <v>-96.978080000000006</v>
      </c>
      <c r="D149" s="14" t="s">
        <v>35</v>
      </c>
      <c r="E149" s="14"/>
      <c r="F149" s="14">
        <v>59</v>
      </c>
      <c r="G149" s="14">
        <v>40</v>
      </c>
      <c r="H149" s="14">
        <v>0</v>
      </c>
      <c r="I149" s="14">
        <v>0</v>
      </c>
      <c r="J149" s="14">
        <v>0</v>
      </c>
      <c r="K149" s="14">
        <v>0</v>
      </c>
      <c r="L149" s="14">
        <v>0</v>
      </c>
      <c r="M149" s="14">
        <v>3</v>
      </c>
      <c r="N149" s="14">
        <v>0</v>
      </c>
      <c r="O149" s="14">
        <v>0</v>
      </c>
      <c r="P149" s="14">
        <v>2</v>
      </c>
      <c r="Q149" s="14">
        <v>15</v>
      </c>
      <c r="R149" s="14">
        <v>0</v>
      </c>
      <c r="S149" s="14">
        <v>5</v>
      </c>
      <c r="T149" s="14">
        <v>0</v>
      </c>
      <c r="U149" s="14">
        <v>0</v>
      </c>
      <c r="V149" s="14">
        <v>0</v>
      </c>
      <c r="W149" s="14">
        <v>2</v>
      </c>
      <c r="X149" s="14">
        <v>0</v>
      </c>
      <c r="Y149" s="14">
        <v>0</v>
      </c>
      <c r="Z149" s="14">
        <v>0</v>
      </c>
      <c r="AA149" s="14">
        <v>0</v>
      </c>
      <c r="AB149" s="14">
        <v>0</v>
      </c>
      <c r="AC149" s="14">
        <v>126</v>
      </c>
    </row>
    <row r="150" spans="1:29">
      <c r="A150" s="17" t="s">
        <v>196</v>
      </c>
      <c r="B150" s="15">
        <v>58.355707000000002</v>
      </c>
      <c r="C150" s="15">
        <v>-96.812383999999994</v>
      </c>
      <c r="D150" s="17" t="s">
        <v>197</v>
      </c>
      <c r="E150" s="17"/>
      <c r="F150" s="14">
        <v>246</v>
      </c>
      <c r="G150" s="14">
        <v>192</v>
      </c>
      <c r="H150" s="14">
        <v>0</v>
      </c>
      <c r="I150" s="14">
        <v>0</v>
      </c>
      <c r="J150" s="14">
        <v>0</v>
      </c>
      <c r="K150" s="14">
        <v>0</v>
      </c>
      <c r="L150" s="14">
        <v>0</v>
      </c>
      <c r="M150" s="14">
        <v>0</v>
      </c>
      <c r="N150" s="14">
        <v>0</v>
      </c>
      <c r="O150" s="14">
        <v>0</v>
      </c>
      <c r="P150" s="14">
        <v>5</v>
      </c>
      <c r="Q150" s="14">
        <v>52</v>
      </c>
      <c r="R150" s="14">
        <v>0</v>
      </c>
      <c r="S150" s="14">
        <v>19</v>
      </c>
      <c r="T150" s="14">
        <v>0</v>
      </c>
      <c r="U150" s="14">
        <v>0</v>
      </c>
      <c r="V150" s="14">
        <v>0</v>
      </c>
      <c r="W150" s="14">
        <v>5</v>
      </c>
      <c r="X150" s="14">
        <v>0</v>
      </c>
      <c r="Y150" s="14">
        <v>0</v>
      </c>
      <c r="Z150" s="14">
        <v>0</v>
      </c>
      <c r="AA150" s="14">
        <v>0</v>
      </c>
      <c r="AB150" s="14">
        <v>0</v>
      </c>
      <c r="AC150" s="14">
        <v>519</v>
      </c>
    </row>
    <row r="151" spans="1:29">
      <c r="A151" s="14" t="s">
        <v>198</v>
      </c>
      <c r="B151" s="15">
        <v>58.135432000000002</v>
      </c>
      <c r="C151" s="15">
        <v>-98.116158999999996</v>
      </c>
      <c r="D151" s="14" t="s">
        <v>35</v>
      </c>
      <c r="E151" s="14"/>
      <c r="F151" s="14">
        <v>143</v>
      </c>
      <c r="G151" s="14">
        <v>1</v>
      </c>
      <c r="H151" s="14">
        <v>0</v>
      </c>
      <c r="I151" s="14">
        <v>0</v>
      </c>
      <c r="J151" s="14">
        <v>0</v>
      </c>
      <c r="K151" s="14">
        <v>0</v>
      </c>
      <c r="L151" s="14">
        <v>0</v>
      </c>
      <c r="M151" s="14">
        <v>1</v>
      </c>
      <c r="N151" s="14">
        <v>0</v>
      </c>
      <c r="O151" s="14">
        <v>0</v>
      </c>
      <c r="P151" s="14">
        <v>0</v>
      </c>
      <c r="Q151" s="14">
        <v>1</v>
      </c>
      <c r="R151" s="14">
        <v>0</v>
      </c>
      <c r="S151" s="14">
        <v>4</v>
      </c>
      <c r="T151" s="14">
        <v>0</v>
      </c>
      <c r="U151" s="14">
        <v>0</v>
      </c>
      <c r="V151" s="14">
        <v>0</v>
      </c>
      <c r="W151" s="14">
        <v>0</v>
      </c>
      <c r="X151" s="14">
        <v>0</v>
      </c>
      <c r="Y151" s="14">
        <v>0</v>
      </c>
      <c r="Z151" s="14">
        <v>0</v>
      </c>
      <c r="AA151" s="14">
        <v>0</v>
      </c>
      <c r="AB151" s="14">
        <v>0</v>
      </c>
      <c r="AC151" s="14">
        <v>150</v>
      </c>
    </row>
    <row r="152" spans="1:29">
      <c r="A152" s="14" t="s">
        <v>199</v>
      </c>
      <c r="B152" s="15">
        <v>58.127401999999996</v>
      </c>
      <c r="C152" s="15">
        <v>-98.000366999999997</v>
      </c>
      <c r="D152" s="14" t="s">
        <v>35</v>
      </c>
      <c r="E152" s="14"/>
      <c r="F152" s="14">
        <v>156</v>
      </c>
      <c r="G152" s="14">
        <v>22</v>
      </c>
      <c r="H152" s="14">
        <v>0</v>
      </c>
      <c r="I152" s="14">
        <v>0</v>
      </c>
      <c r="J152" s="14">
        <v>0</v>
      </c>
      <c r="K152" s="14">
        <v>0</v>
      </c>
      <c r="L152" s="14">
        <v>1</v>
      </c>
      <c r="M152" s="14">
        <v>1</v>
      </c>
      <c r="N152" s="14">
        <v>0</v>
      </c>
      <c r="O152" s="14">
        <v>0</v>
      </c>
      <c r="P152" s="14">
        <v>0</v>
      </c>
      <c r="Q152" s="14">
        <v>15</v>
      </c>
      <c r="R152" s="14">
        <v>0</v>
      </c>
      <c r="S152" s="14">
        <v>5</v>
      </c>
      <c r="T152" s="14">
        <v>0</v>
      </c>
      <c r="U152" s="14">
        <v>1</v>
      </c>
      <c r="V152" s="14">
        <v>0</v>
      </c>
      <c r="W152" s="14">
        <v>1</v>
      </c>
      <c r="X152" s="14">
        <v>0</v>
      </c>
      <c r="Y152" s="14">
        <v>0</v>
      </c>
      <c r="Z152" s="14">
        <v>0</v>
      </c>
      <c r="AA152" s="14">
        <v>0</v>
      </c>
      <c r="AB152" s="14">
        <v>1</v>
      </c>
      <c r="AC152" s="14">
        <v>203</v>
      </c>
    </row>
    <row r="153" spans="1:29">
      <c r="A153" s="17" t="s">
        <v>200</v>
      </c>
      <c r="B153" s="15">
        <v>58.403396000000001</v>
      </c>
      <c r="C153" s="15">
        <v>-95.885525999999999</v>
      </c>
      <c r="D153" s="14" t="s">
        <v>35</v>
      </c>
      <c r="E153" s="17"/>
      <c r="F153" s="14">
        <v>132</v>
      </c>
      <c r="G153" s="14">
        <v>30</v>
      </c>
      <c r="H153" s="14">
        <v>0</v>
      </c>
      <c r="I153" s="14">
        <v>0</v>
      </c>
      <c r="J153" s="14">
        <v>0</v>
      </c>
      <c r="K153" s="14">
        <v>0</v>
      </c>
      <c r="L153" s="14">
        <v>0</v>
      </c>
      <c r="M153" s="14">
        <v>0</v>
      </c>
      <c r="N153" s="14">
        <v>0</v>
      </c>
      <c r="O153" s="14">
        <v>0</v>
      </c>
      <c r="P153" s="14">
        <v>6</v>
      </c>
      <c r="Q153" s="14">
        <v>13</v>
      </c>
      <c r="R153" s="14">
        <v>0</v>
      </c>
      <c r="S153" s="14">
        <v>13</v>
      </c>
      <c r="T153" s="14">
        <v>0</v>
      </c>
      <c r="U153" s="14">
        <v>0</v>
      </c>
      <c r="V153" s="14">
        <v>0</v>
      </c>
      <c r="W153" s="14">
        <v>1</v>
      </c>
      <c r="X153" s="14">
        <v>0</v>
      </c>
      <c r="Y153" s="14">
        <v>0</v>
      </c>
      <c r="Z153" s="14">
        <v>0</v>
      </c>
      <c r="AA153" s="14">
        <v>0</v>
      </c>
      <c r="AB153" s="14">
        <v>0</v>
      </c>
      <c r="AC153" s="14">
        <v>195</v>
      </c>
    </row>
    <row r="154" spans="1:29">
      <c r="A154" s="14" t="s">
        <v>201</v>
      </c>
      <c r="B154" s="15">
        <v>58.138525000000001</v>
      </c>
      <c r="C154" s="15">
        <v>-98.129569000000004</v>
      </c>
      <c r="D154" s="14" t="s">
        <v>35</v>
      </c>
      <c r="E154" s="14"/>
      <c r="F154" s="14">
        <v>246</v>
      </c>
      <c r="G154" s="14">
        <v>5</v>
      </c>
      <c r="H154" s="14">
        <v>0</v>
      </c>
      <c r="I154" s="14">
        <v>0</v>
      </c>
      <c r="J154" s="14">
        <v>0</v>
      </c>
      <c r="K154" s="14">
        <v>0</v>
      </c>
      <c r="L154" s="14">
        <v>0</v>
      </c>
      <c r="M154" s="14">
        <v>0</v>
      </c>
      <c r="N154" s="14">
        <v>0</v>
      </c>
      <c r="O154" s="14">
        <v>5</v>
      </c>
      <c r="P154" s="14">
        <v>0</v>
      </c>
      <c r="Q154" s="14">
        <v>7</v>
      </c>
      <c r="R154" s="14">
        <v>0</v>
      </c>
      <c r="S154" s="14">
        <v>14</v>
      </c>
      <c r="T154" s="14">
        <v>0</v>
      </c>
      <c r="U154" s="14">
        <v>0</v>
      </c>
      <c r="V154" s="14">
        <v>0</v>
      </c>
      <c r="W154" s="14">
        <v>10</v>
      </c>
      <c r="X154" s="14">
        <v>0</v>
      </c>
      <c r="Y154" s="14">
        <v>0</v>
      </c>
      <c r="Z154" s="14">
        <v>0</v>
      </c>
      <c r="AA154" s="14">
        <v>0</v>
      </c>
      <c r="AB154" s="14">
        <v>0</v>
      </c>
      <c r="AC154" s="14">
        <v>287</v>
      </c>
    </row>
    <row r="155" spans="1:29">
      <c r="A155" s="14" t="s">
        <v>202</v>
      </c>
      <c r="B155" s="15">
        <v>58.118777999999999</v>
      </c>
      <c r="C155" s="15">
        <v>-96.675953000000007</v>
      </c>
      <c r="D155" s="14" t="s">
        <v>35</v>
      </c>
      <c r="E155" s="14"/>
      <c r="F155" s="14">
        <v>60</v>
      </c>
      <c r="G155" s="14">
        <v>20</v>
      </c>
      <c r="H155" s="14">
        <v>1</v>
      </c>
      <c r="I155" s="14">
        <v>0</v>
      </c>
      <c r="J155" s="14">
        <v>0</v>
      </c>
      <c r="K155" s="14">
        <v>0</v>
      </c>
      <c r="L155" s="14">
        <v>2</v>
      </c>
      <c r="M155" s="14">
        <v>1</v>
      </c>
      <c r="N155" s="14">
        <v>0</v>
      </c>
      <c r="O155" s="14">
        <v>0</v>
      </c>
      <c r="P155" s="14">
        <v>3</v>
      </c>
      <c r="Q155" s="14">
        <v>2</v>
      </c>
      <c r="R155" s="14">
        <v>0</v>
      </c>
      <c r="S155" s="14">
        <v>6</v>
      </c>
      <c r="T155" s="14">
        <v>0</v>
      </c>
      <c r="U155" s="14">
        <v>0</v>
      </c>
      <c r="V155" s="14">
        <v>0</v>
      </c>
      <c r="W155" s="14">
        <v>1</v>
      </c>
      <c r="X155" s="14">
        <v>0</v>
      </c>
      <c r="Y155" s="14">
        <v>0</v>
      </c>
      <c r="Z155" s="14">
        <v>0</v>
      </c>
      <c r="AA155" s="14">
        <v>0</v>
      </c>
      <c r="AB155" s="14">
        <v>0</v>
      </c>
      <c r="AC155" s="14">
        <v>96</v>
      </c>
    </row>
    <row r="156" spans="1:29">
      <c r="A156" s="14" t="s">
        <v>203</v>
      </c>
      <c r="B156" s="15">
        <v>57.999504999999999</v>
      </c>
      <c r="C156" s="15">
        <v>-95.026251000000002</v>
      </c>
      <c r="D156" s="14" t="s">
        <v>35</v>
      </c>
      <c r="E156" s="14"/>
      <c r="F156" s="14">
        <v>76</v>
      </c>
      <c r="G156" s="14">
        <v>68</v>
      </c>
      <c r="H156" s="14">
        <v>0</v>
      </c>
      <c r="I156" s="14">
        <v>0</v>
      </c>
      <c r="J156" s="14">
        <v>0</v>
      </c>
      <c r="K156" s="14">
        <v>1</v>
      </c>
      <c r="L156" s="14">
        <v>0</v>
      </c>
      <c r="M156" s="14">
        <v>0</v>
      </c>
      <c r="N156" s="14">
        <v>0</v>
      </c>
      <c r="O156" s="14">
        <v>0</v>
      </c>
      <c r="P156" s="14">
        <v>0</v>
      </c>
      <c r="Q156" s="14">
        <v>10</v>
      </c>
      <c r="R156" s="14">
        <v>0</v>
      </c>
      <c r="S156" s="14">
        <v>2</v>
      </c>
      <c r="T156" s="14">
        <v>0</v>
      </c>
      <c r="U156" s="14">
        <v>0</v>
      </c>
      <c r="V156" s="14">
        <v>0</v>
      </c>
      <c r="W156" s="14">
        <v>0</v>
      </c>
      <c r="X156" s="14">
        <v>0</v>
      </c>
      <c r="Y156" s="14">
        <v>0</v>
      </c>
      <c r="Z156" s="14">
        <v>0</v>
      </c>
      <c r="AA156" s="14">
        <v>2</v>
      </c>
      <c r="AB156" s="14">
        <v>0</v>
      </c>
      <c r="AC156" s="14">
        <v>159</v>
      </c>
    </row>
    <row r="157" spans="1:29">
      <c r="A157" s="14" t="s">
        <v>204</v>
      </c>
      <c r="B157" s="15">
        <v>58.063518999999999</v>
      </c>
      <c r="C157" s="15">
        <v>-95.175218000000001</v>
      </c>
      <c r="D157" s="14" t="s">
        <v>35</v>
      </c>
      <c r="E157" s="14"/>
      <c r="F157" s="14">
        <v>75</v>
      </c>
      <c r="G157" s="14">
        <v>50</v>
      </c>
      <c r="H157" s="14">
        <v>0</v>
      </c>
      <c r="I157" s="14">
        <v>0</v>
      </c>
      <c r="J157" s="14">
        <v>0</v>
      </c>
      <c r="K157" s="14">
        <v>2</v>
      </c>
      <c r="L157" s="14">
        <v>0</v>
      </c>
      <c r="M157" s="14">
        <v>0</v>
      </c>
      <c r="N157" s="14">
        <v>0</v>
      </c>
      <c r="O157" s="14">
        <v>0</v>
      </c>
      <c r="P157" s="14">
        <v>0</v>
      </c>
      <c r="Q157" s="14">
        <v>17</v>
      </c>
      <c r="R157" s="14">
        <v>0</v>
      </c>
      <c r="S157" s="14">
        <v>7</v>
      </c>
      <c r="T157" s="14">
        <v>0</v>
      </c>
      <c r="U157" s="14">
        <v>0</v>
      </c>
      <c r="V157" s="14">
        <v>0</v>
      </c>
      <c r="W157" s="14">
        <v>2</v>
      </c>
      <c r="X157" s="14">
        <v>10</v>
      </c>
      <c r="Y157" s="14">
        <v>0</v>
      </c>
      <c r="Z157" s="14">
        <v>0</v>
      </c>
      <c r="AA157" s="14">
        <v>0</v>
      </c>
      <c r="AB157" s="14">
        <v>0</v>
      </c>
      <c r="AC157" s="14">
        <v>163</v>
      </c>
    </row>
    <row r="158" spans="1:29">
      <c r="A158" s="14" t="s">
        <v>205</v>
      </c>
      <c r="B158" s="15">
        <v>58.055864999999997</v>
      </c>
      <c r="C158" s="15">
        <v>-96.926823999999996</v>
      </c>
      <c r="D158" s="14" t="s">
        <v>35</v>
      </c>
      <c r="E158" s="14"/>
      <c r="F158" s="14">
        <v>138</v>
      </c>
      <c r="G158" s="14">
        <v>12</v>
      </c>
      <c r="H158" s="14">
        <v>0</v>
      </c>
      <c r="I158" s="14">
        <v>0</v>
      </c>
      <c r="J158" s="14">
        <v>0</v>
      </c>
      <c r="K158" s="14">
        <v>0</v>
      </c>
      <c r="L158" s="14">
        <v>0</v>
      </c>
      <c r="M158" s="14">
        <v>0</v>
      </c>
      <c r="N158" s="14">
        <v>0</v>
      </c>
      <c r="O158" s="14">
        <v>0</v>
      </c>
      <c r="P158" s="14">
        <v>0</v>
      </c>
      <c r="Q158" s="14">
        <v>15</v>
      </c>
      <c r="R158" s="14">
        <v>0</v>
      </c>
      <c r="S158" s="14">
        <v>4</v>
      </c>
      <c r="T158" s="14">
        <v>0</v>
      </c>
      <c r="U158" s="14">
        <v>0</v>
      </c>
      <c r="V158" s="14">
        <v>0</v>
      </c>
      <c r="W158" s="14">
        <v>1</v>
      </c>
      <c r="X158" s="14">
        <v>0</v>
      </c>
      <c r="Y158" s="14">
        <v>0</v>
      </c>
      <c r="Z158" s="14">
        <v>0</v>
      </c>
      <c r="AA158" s="14">
        <v>0</v>
      </c>
      <c r="AB158" s="14">
        <v>0</v>
      </c>
      <c r="AC158" s="14">
        <v>170</v>
      </c>
    </row>
    <row r="159" spans="1:29">
      <c r="A159" s="14" t="s">
        <v>206</v>
      </c>
      <c r="B159" s="15">
        <v>58.322006999999999</v>
      </c>
      <c r="C159" s="15">
        <v>-95.570110999999997</v>
      </c>
      <c r="D159" s="14" t="s">
        <v>35</v>
      </c>
      <c r="E159" s="14"/>
      <c r="F159" s="14">
        <v>111</v>
      </c>
      <c r="G159" s="14">
        <v>64</v>
      </c>
      <c r="H159" s="14">
        <v>0</v>
      </c>
      <c r="I159" s="14">
        <v>0</v>
      </c>
      <c r="J159" s="14">
        <v>0</v>
      </c>
      <c r="K159" s="14">
        <v>0</v>
      </c>
      <c r="L159" s="14">
        <v>0</v>
      </c>
      <c r="M159" s="14">
        <v>0</v>
      </c>
      <c r="N159" s="14">
        <v>0</v>
      </c>
      <c r="O159" s="14">
        <v>0</v>
      </c>
      <c r="P159" s="14">
        <v>0</v>
      </c>
      <c r="Q159" s="14">
        <v>13</v>
      </c>
      <c r="R159" s="14">
        <v>0</v>
      </c>
      <c r="S159" s="14">
        <v>12</v>
      </c>
      <c r="T159" s="14">
        <v>0</v>
      </c>
      <c r="U159" s="14">
        <v>0</v>
      </c>
      <c r="V159" s="14">
        <v>0</v>
      </c>
      <c r="W159" s="14">
        <v>3</v>
      </c>
      <c r="X159" s="14">
        <v>0</v>
      </c>
      <c r="Y159" s="14">
        <v>0</v>
      </c>
      <c r="Z159" s="14">
        <v>0</v>
      </c>
      <c r="AA159" s="14">
        <v>0</v>
      </c>
      <c r="AB159" s="14">
        <v>0</v>
      </c>
      <c r="AC159" s="14">
        <v>203</v>
      </c>
    </row>
    <row r="160" spans="1:29">
      <c r="A160" s="14" t="s">
        <v>207</v>
      </c>
      <c r="B160" s="15">
        <v>58.373524000000003</v>
      </c>
      <c r="C160" s="15">
        <v>-95.906724999999994</v>
      </c>
      <c r="D160" s="14" t="s">
        <v>35</v>
      </c>
      <c r="E160" s="14"/>
      <c r="F160" s="14">
        <v>135</v>
      </c>
      <c r="G160" s="14">
        <v>17</v>
      </c>
      <c r="H160" s="14">
        <v>0</v>
      </c>
      <c r="I160" s="14">
        <v>0</v>
      </c>
      <c r="J160" s="14">
        <v>0</v>
      </c>
      <c r="K160" s="14">
        <v>2</v>
      </c>
      <c r="L160" s="14">
        <v>1</v>
      </c>
      <c r="M160" s="14">
        <v>0</v>
      </c>
      <c r="N160" s="14">
        <v>0</v>
      </c>
      <c r="O160" s="14">
        <v>1</v>
      </c>
      <c r="P160" s="14">
        <v>5</v>
      </c>
      <c r="Q160" s="14">
        <v>3</v>
      </c>
      <c r="R160" s="14">
        <v>0</v>
      </c>
      <c r="S160" s="14">
        <v>4</v>
      </c>
      <c r="T160" s="14">
        <v>0</v>
      </c>
      <c r="U160" s="14">
        <v>0</v>
      </c>
      <c r="V160" s="14">
        <v>0</v>
      </c>
      <c r="W160" s="14">
        <v>3</v>
      </c>
      <c r="X160" s="14">
        <v>0</v>
      </c>
      <c r="Y160" s="14">
        <v>0</v>
      </c>
      <c r="Z160" s="14">
        <v>0</v>
      </c>
      <c r="AA160" s="14">
        <v>0</v>
      </c>
      <c r="AB160" s="14">
        <v>0</v>
      </c>
      <c r="AC160" s="14">
        <v>171</v>
      </c>
    </row>
    <row r="161" spans="1:29">
      <c r="A161" s="14" t="s">
        <v>208</v>
      </c>
      <c r="B161" s="15">
        <v>58.064042999999998</v>
      </c>
      <c r="C161" s="15">
        <v>-94.814743000000007</v>
      </c>
      <c r="D161" s="14" t="s">
        <v>35</v>
      </c>
      <c r="E161" s="14"/>
      <c r="F161" s="14">
        <v>65</v>
      </c>
      <c r="G161" s="14">
        <v>84</v>
      </c>
      <c r="H161" s="14">
        <v>0</v>
      </c>
      <c r="I161" s="14">
        <v>0</v>
      </c>
      <c r="J161" s="14">
        <v>0</v>
      </c>
      <c r="K161" s="14">
        <v>0</v>
      </c>
      <c r="L161" s="14">
        <v>0</v>
      </c>
      <c r="M161" s="14">
        <v>0</v>
      </c>
      <c r="N161" s="14">
        <v>0</v>
      </c>
      <c r="O161" s="14">
        <v>0</v>
      </c>
      <c r="P161" s="14">
        <v>5</v>
      </c>
      <c r="Q161" s="14">
        <v>18</v>
      </c>
      <c r="R161" s="14">
        <v>0</v>
      </c>
      <c r="S161" s="14">
        <v>1</v>
      </c>
      <c r="T161" s="14">
        <v>0</v>
      </c>
      <c r="U161" s="14">
        <v>0</v>
      </c>
      <c r="V161" s="14">
        <v>0</v>
      </c>
      <c r="W161" s="14">
        <v>1</v>
      </c>
      <c r="X161" s="14">
        <v>0</v>
      </c>
      <c r="Y161" s="14">
        <v>0</v>
      </c>
      <c r="Z161" s="14">
        <v>0</v>
      </c>
      <c r="AA161" s="14">
        <v>0</v>
      </c>
      <c r="AB161" s="14">
        <v>1</v>
      </c>
      <c r="AC161" s="14">
        <v>175</v>
      </c>
    </row>
    <row r="162" spans="1:29">
      <c r="A162" s="17" t="s">
        <v>209</v>
      </c>
      <c r="B162" s="15">
        <v>58.204033000000003</v>
      </c>
      <c r="C162" s="15">
        <v>-97.334635000000006</v>
      </c>
      <c r="D162" s="14" t="s">
        <v>35</v>
      </c>
      <c r="E162" s="17"/>
      <c r="F162" s="14">
        <v>251</v>
      </c>
      <c r="G162" s="14">
        <v>21</v>
      </c>
      <c r="H162" s="14">
        <v>0</v>
      </c>
      <c r="I162" s="14">
        <v>0</v>
      </c>
      <c r="J162" s="14">
        <v>0</v>
      </c>
      <c r="K162" s="14">
        <v>1</v>
      </c>
      <c r="L162" s="14">
        <v>0</v>
      </c>
      <c r="M162" s="14">
        <v>0</v>
      </c>
      <c r="N162" s="14">
        <v>0</v>
      </c>
      <c r="O162" s="14">
        <v>0</v>
      </c>
      <c r="P162" s="14">
        <v>0</v>
      </c>
      <c r="Q162" s="14">
        <v>14</v>
      </c>
      <c r="R162" s="14">
        <v>0</v>
      </c>
      <c r="S162" s="14">
        <v>11</v>
      </c>
      <c r="T162" s="14">
        <v>0</v>
      </c>
      <c r="U162" s="14">
        <v>0</v>
      </c>
      <c r="V162" s="14">
        <v>0</v>
      </c>
      <c r="W162" s="14">
        <v>3</v>
      </c>
      <c r="X162" s="14">
        <v>0</v>
      </c>
      <c r="Y162" s="14">
        <v>0</v>
      </c>
      <c r="Z162" s="14">
        <v>0</v>
      </c>
      <c r="AA162" s="14">
        <v>1</v>
      </c>
      <c r="AB162" s="14">
        <v>0</v>
      </c>
      <c r="AC162" s="14">
        <v>302</v>
      </c>
    </row>
    <row r="163" spans="1:29">
      <c r="A163" s="14" t="s">
        <v>210</v>
      </c>
      <c r="B163" s="15">
        <v>58.033082999999998</v>
      </c>
      <c r="C163" s="15">
        <v>-94.507802999999996</v>
      </c>
      <c r="D163" s="14" t="s">
        <v>35</v>
      </c>
      <c r="E163" s="14"/>
      <c r="F163" s="14">
        <v>69</v>
      </c>
      <c r="G163" s="14">
        <v>169</v>
      </c>
      <c r="H163" s="14">
        <v>0</v>
      </c>
      <c r="I163" s="14">
        <v>0</v>
      </c>
      <c r="J163" s="14">
        <v>0</v>
      </c>
      <c r="K163" s="14">
        <v>4</v>
      </c>
      <c r="L163" s="14">
        <v>0</v>
      </c>
      <c r="M163" s="14">
        <v>0</v>
      </c>
      <c r="N163" s="14">
        <v>0</v>
      </c>
      <c r="O163" s="14">
        <v>0</v>
      </c>
      <c r="P163" s="14">
        <v>0</v>
      </c>
      <c r="Q163" s="14">
        <v>8</v>
      </c>
      <c r="R163" s="14">
        <v>0</v>
      </c>
      <c r="S163" s="14">
        <v>0</v>
      </c>
      <c r="T163" s="14">
        <v>0</v>
      </c>
      <c r="U163" s="14">
        <v>0</v>
      </c>
      <c r="V163" s="14">
        <v>0</v>
      </c>
      <c r="W163" s="14">
        <v>1</v>
      </c>
      <c r="X163" s="14">
        <v>0</v>
      </c>
      <c r="Y163" s="14">
        <v>0</v>
      </c>
      <c r="Z163" s="14">
        <v>0</v>
      </c>
      <c r="AA163" s="14">
        <v>0</v>
      </c>
      <c r="AB163" s="14">
        <v>1</v>
      </c>
      <c r="AC163" s="14">
        <v>252</v>
      </c>
    </row>
    <row r="164" spans="1:29">
      <c r="A164" s="14" t="s">
        <v>211</v>
      </c>
      <c r="B164" s="15">
        <v>58.104112999999998</v>
      </c>
      <c r="C164" s="15">
        <v>-94.724230000000006</v>
      </c>
      <c r="D164" s="14" t="s">
        <v>35</v>
      </c>
      <c r="E164" s="14"/>
      <c r="F164" s="14">
        <v>66</v>
      </c>
      <c r="G164" s="14">
        <v>153</v>
      </c>
      <c r="H164" s="14">
        <v>1</v>
      </c>
      <c r="I164" s="14">
        <v>0</v>
      </c>
      <c r="J164" s="14">
        <v>0</v>
      </c>
      <c r="K164" s="14">
        <v>0</v>
      </c>
      <c r="L164" s="14">
        <v>0</v>
      </c>
      <c r="M164" s="14">
        <v>0</v>
      </c>
      <c r="N164" s="14">
        <v>0</v>
      </c>
      <c r="O164" s="14">
        <v>0</v>
      </c>
      <c r="P164" s="14">
        <v>0</v>
      </c>
      <c r="Q164" s="14">
        <v>24</v>
      </c>
      <c r="R164" s="14">
        <v>0</v>
      </c>
      <c r="S164" s="14">
        <v>2</v>
      </c>
      <c r="T164" s="14">
        <v>0</v>
      </c>
      <c r="U164" s="14">
        <v>0</v>
      </c>
      <c r="V164" s="14">
        <v>0</v>
      </c>
      <c r="W164" s="14">
        <v>3</v>
      </c>
      <c r="X164" s="14">
        <v>0</v>
      </c>
      <c r="Y164" s="14">
        <v>0</v>
      </c>
      <c r="Z164" s="14">
        <v>0</v>
      </c>
      <c r="AA164" s="14">
        <v>1</v>
      </c>
      <c r="AB164" s="14">
        <v>0</v>
      </c>
      <c r="AC164" s="14">
        <v>250</v>
      </c>
    </row>
    <row r="165" spans="1:29">
      <c r="A165" s="14" t="s">
        <v>212</v>
      </c>
      <c r="B165" s="15">
        <v>58.288375000000002</v>
      </c>
      <c r="C165" s="15">
        <v>-95.736588999999995</v>
      </c>
      <c r="D165" s="14" t="s">
        <v>35</v>
      </c>
      <c r="E165" s="14"/>
      <c r="F165" s="14">
        <v>48</v>
      </c>
      <c r="G165" s="14">
        <v>12</v>
      </c>
      <c r="H165" s="14">
        <v>0</v>
      </c>
      <c r="I165" s="14">
        <v>0</v>
      </c>
      <c r="J165" s="14">
        <v>0</v>
      </c>
      <c r="K165" s="14">
        <v>0</v>
      </c>
      <c r="L165" s="14">
        <v>2</v>
      </c>
      <c r="M165" s="14">
        <v>0</v>
      </c>
      <c r="N165" s="14">
        <v>0</v>
      </c>
      <c r="O165" s="14">
        <v>0</v>
      </c>
      <c r="P165" s="14">
        <v>0</v>
      </c>
      <c r="Q165" s="14">
        <v>3</v>
      </c>
      <c r="R165" s="14">
        <v>0</v>
      </c>
      <c r="S165" s="14">
        <v>0</v>
      </c>
      <c r="T165" s="14">
        <v>0</v>
      </c>
      <c r="U165" s="14">
        <v>0</v>
      </c>
      <c r="V165" s="14">
        <v>0</v>
      </c>
      <c r="W165" s="14">
        <v>1</v>
      </c>
      <c r="X165" s="14">
        <v>0</v>
      </c>
      <c r="Y165" s="14">
        <v>0</v>
      </c>
      <c r="Z165" s="14">
        <v>0</v>
      </c>
      <c r="AA165" s="14">
        <v>0</v>
      </c>
      <c r="AB165" s="14">
        <v>0</v>
      </c>
      <c r="AC165" s="14">
        <v>66</v>
      </c>
    </row>
    <row r="166" spans="1:29">
      <c r="A166" s="14" t="s">
        <v>213</v>
      </c>
      <c r="B166" s="15">
        <v>58.084400000000002</v>
      </c>
      <c r="C166" s="15">
        <v>-96.339040999999995</v>
      </c>
      <c r="D166" s="14" t="s">
        <v>163</v>
      </c>
      <c r="E166" s="14"/>
      <c r="F166" s="14">
        <v>50</v>
      </c>
      <c r="G166" s="14">
        <v>19</v>
      </c>
      <c r="H166" s="14">
        <v>0</v>
      </c>
      <c r="I166" s="14">
        <v>0</v>
      </c>
      <c r="J166" s="14">
        <v>0</v>
      </c>
      <c r="K166" s="14">
        <v>0</v>
      </c>
      <c r="L166" s="14">
        <v>0</v>
      </c>
      <c r="M166" s="14">
        <v>0</v>
      </c>
      <c r="N166" s="14">
        <v>0</v>
      </c>
      <c r="O166" s="14">
        <v>0</v>
      </c>
      <c r="P166" s="14">
        <v>0</v>
      </c>
      <c r="Q166" s="14">
        <v>7</v>
      </c>
      <c r="R166" s="14">
        <v>0</v>
      </c>
      <c r="S166" s="14">
        <v>8</v>
      </c>
      <c r="T166" s="14">
        <v>0</v>
      </c>
      <c r="U166" s="14">
        <v>0</v>
      </c>
      <c r="V166" s="14">
        <v>0</v>
      </c>
      <c r="W166" s="14">
        <v>0</v>
      </c>
      <c r="X166" s="14">
        <v>0</v>
      </c>
      <c r="Y166" s="14">
        <v>0</v>
      </c>
      <c r="Z166" s="14">
        <v>0</v>
      </c>
      <c r="AA166" s="14">
        <v>0</v>
      </c>
      <c r="AB166" s="14">
        <v>0</v>
      </c>
      <c r="AC166" s="14">
        <v>84</v>
      </c>
    </row>
    <row r="167" spans="1:29">
      <c r="A167" s="14" t="s">
        <v>214</v>
      </c>
      <c r="B167" s="15">
        <v>58.233829999999998</v>
      </c>
      <c r="C167" s="15">
        <v>-95.200914999999995</v>
      </c>
      <c r="D167" s="14" t="s">
        <v>35</v>
      </c>
      <c r="E167" s="14"/>
      <c r="F167" s="14">
        <v>116</v>
      </c>
      <c r="G167" s="14">
        <v>89</v>
      </c>
      <c r="H167" s="14">
        <v>2</v>
      </c>
      <c r="I167" s="14">
        <v>0</v>
      </c>
      <c r="J167" s="14">
        <v>0</v>
      </c>
      <c r="K167" s="14">
        <v>1</v>
      </c>
      <c r="L167" s="14">
        <v>0</v>
      </c>
      <c r="M167" s="14">
        <v>0</v>
      </c>
      <c r="N167" s="14">
        <v>0</v>
      </c>
      <c r="O167" s="14">
        <v>0</v>
      </c>
      <c r="P167" s="14">
        <v>0</v>
      </c>
      <c r="Q167" s="14">
        <v>8</v>
      </c>
      <c r="R167" s="14">
        <v>0</v>
      </c>
      <c r="S167" s="14">
        <v>6</v>
      </c>
      <c r="T167" s="14">
        <v>0</v>
      </c>
      <c r="U167" s="14">
        <v>0</v>
      </c>
      <c r="V167" s="14">
        <v>0</v>
      </c>
      <c r="W167" s="14">
        <v>3</v>
      </c>
      <c r="X167" s="14">
        <v>0</v>
      </c>
      <c r="Y167" s="14">
        <v>0</v>
      </c>
      <c r="Z167" s="14">
        <v>0</v>
      </c>
      <c r="AA167" s="14">
        <v>0</v>
      </c>
      <c r="AB167" s="14">
        <v>0</v>
      </c>
      <c r="AC167" s="14">
        <v>225</v>
      </c>
    </row>
    <row r="168" spans="1:29">
      <c r="A168" s="17" t="s">
        <v>215</v>
      </c>
      <c r="B168" s="15">
        <v>58.512726999999998</v>
      </c>
      <c r="C168" s="15">
        <v>-96.763377000000006</v>
      </c>
      <c r="D168" s="14" t="s">
        <v>35</v>
      </c>
      <c r="E168" s="17"/>
      <c r="F168" s="14">
        <v>196</v>
      </c>
      <c r="G168" s="14">
        <v>38</v>
      </c>
      <c r="H168" s="14">
        <v>0</v>
      </c>
      <c r="I168" s="14">
        <v>0</v>
      </c>
      <c r="J168" s="14">
        <v>0</v>
      </c>
      <c r="K168" s="14">
        <v>0</v>
      </c>
      <c r="L168" s="14">
        <v>0</v>
      </c>
      <c r="M168" s="14">
        <v>6</v>
      </c>
      <c r="N168" s="14">
        <v>0</v>
      </c>
      <c r="O168" s="14">
        <v>0</v>
      </c>
      <c r="P168" s="14">
        <v>0</v>
      </c>
      <c r="Q168" s="14">
        <v>33</v>
      </c>
      <c r="R168" s="14">
        <v>0</v>
      </c>
      <c r="S168" s="14">
        <v>9</v>
      </c>
      <c r="T168" s="14">
        <v>0</v>
      </c>
      <c r="U168" s="14">
        <v>0</v>
      </c>
      <c r="V168" s="14">
        <v>0</v>
      </c>
      <c r="W168" s="14">
        <v>5</v>
      </c>
      <c r="X168" s="14">
        <v>0</v>
      </c>
      <c r="Y168" s="14">
        <v>0</v>
      </c>
      <c r="Z168" s="14">
        <v>0</v>
      </c>
      <c r="AA168" s="14">
        <v>2</v>
      </c>
      <c r="AB168" s="14">
        <v>0</v>
      </c>
      <c r="AC168" s="14">
        <v>289</v>
      </c>
    </row>
    <row r="169" spans="1:29">
      <c r="A169" s="17" t="s">
        <v>216</v>
      </c>
      <c r="B169" s="15">
        <v>58.516035000000002</v>
      </c>
      <c r="C169" s="15">
        <v>-96.620102000000003</v>
      </c>
      <c r="D169" s="14" t="s">
        <v>35</v>
      </c>
      <c r="E169" s="17"/>
      <c r="F169" s="14">
        <v>107</v>
      </c>
      <c r="G169" s="14">
        <v>63</v>
      </c>
      <c r="H169" s="14">
        <v>0</v>
      </c>
      <c r="I169" s="14">
        <v>0</v>
      </c>
      <c r="J169" s="14">
        <v>0</v>
      </c>
      <c r="K169" s="14">
        <v>0</v>
      </c>
      <c r="L169" s="14">
        <v>0</v>
      </c>
      <c r="M169" s="14">
        <v>0</v>
      </c>
      <c r="N169" s="14">
        <v>0</v>
      </c>
      <c r="O169" s="14">
        <v>0</v>
      </c>
      <c r="P169" s="14">
        <v>0</v>
      </c>
      <c r="Q169" s="14">
        <v>20</v>
      </c>
      <c r="R169" s="14">
        <v>0</v>
      </c>
      <c r="S169" s="14">
        <v>13</v>
      </c>
      <c r="T169" s="14">
        <v>2</v>
      </c>
      <c r="U169" s="14">
        <v>0</v>
      </c>
      <c r="V169" s="14">
        <v>0</v>
      </c>
      <c r="W169" s="14">
        <v>7</v>
      </c>
      <c r="X169" s="14">
        <v>6</v>
      </c>
      <c r="Y169" s="14">
        <v>0</v>
      </c>
      <c r="Z169" s="14">
        <v>0</v>
      </c>
      <c r="AA169" s="14">
        <v>0</v>
      </c>
      <c r="AB169" s="14">
        <v>0</v>
      </c>
      <c r="AC169" s="14">
        <v>218</v>
      </c>
    </row>
    <row r="170" spans="1:29">
      <c r="A170" s="17" t="s">
        <v>217</v>
      </c>
      <c r="B170" s="15">
        <v>58.558044000000002</v>
      </c>
      <c r="C170" s="15">
        <v>-96.267204000000007</v>
      </c>
      <c r="D170" s="14" t="s">
        <v>35</v>
      </c>
      <c r="E170" s="17"/>
      <c r="F170" s="14">
        <v>215</v>
      </c>
      <c r="G170" s="14">
        <v>0</v>
      </c>
      <c r="H170" s="14">
        <v>0</v>
      </c>
      <c r="I170" s="14">
        <v>0</v>
      </c>
      <c r="J170" s="14">
        <v>0</v>
      </c>
      <c r="K170" s="14">
        <v>0</v>
      </c>
      <c r="L170" s="14">
        <v>0</v>
      </c>
      <c r="M170" s="14">
        <v>4</v>
      </c>
      <c r="N170" s="14">
        <v>0</v>
      </c>
      <c r="O170" s="14">
        <v>0</v>
      </c>
      <c r="P170" s="14">
        <v>15</v>
      </c>
      <c r="Q170" s="14">
        <v>0</v>
      </c>
      <c r="R170" s="14">
        <v>0</v>
      </c>
      <c r="S170" s="14">
        <v>11</v>
      </c>
      <c r="T170" s="14">
        <v>0</v>
      </c>
      <c r="U170" s="14">
        <v>0</v>
      </c>
      <c r="V170" s="14">
        <v>0</v>
      </c>
      <c r="W170" s="14">
        <v>4</v>
      </c>
      <c r="X170" s="14">
        <v>0</v>
      </c>
      <c r="Y170" s="14">
        <v>0</v>
      </c>
      <c r="Z170" s="14">
        <v>0</v>
      </c>
      <c r="AA170" s="14">
        <v>0</v>
      </c>
      <c r="AB170" s="14">
        <v>0</v>
      </c>
      <c r="AC170" s="14">
        <v>249</v>
      </c>
    </row>
    <row r="171" spans="1:29">
      <c r="A171" s="14" t="s">
        <v>218</v>
      </c>
      <c r="B171" s="15">
        <v>58.572842000000001</v>
      </c>
      <c r="C171" s="15">
        <v>-96.097438999999994</v>
      </c>
      <c r="D171" s="14" t="s">
        <v>35</v>
      </c>
      <c r="E171" s="14"/>
      <c r="F171" s="14">
        <v>151</v>
      </c>
      <c r="G171" s="14">
        <v>10</v>
      </c>
      <c r="H171" s="14">
        <v>0</v>
      </c>
      <c r="I171" s="14">
        <v>0</v>
      </c>
      <c r="J171" s="14">
        <v>0</v>
      </c>
      <c r="K171" s="14">
        <v>0</v>
      </c>
      <c r="L171" s="14">
        <v>4</v>
      </c>
      <c r="M171" s="14">
        <v>0</v>
      </c>
      <c r="N171" s="14">
        <v>0</v>
      </c>
      <c r="O171" s="14">
        <v>3</v>
      </c>
      <c r="P171" s="14">
        <v>2</v>
      </c>
      <c r="Q171" s="14">
        <v>16</v>
      </c>
      <c r="R171" s="14">
        <v>0</v>
      </c>
      <c r="S171" s="14">
        <v>4</v>
      </c>
      <c r="T171" s="14">
        <v>0</v>
      </c>
      <c r="U171" s="14">
        <v>0</v>
      </c>
      <c r="V171" s="14">
        <v>0</v>
      </c>
      <c r="W171" s="14">
        <v>0</v>
      </c>
      <c r="X171" s="14">
        <v>0</v>
      </c>
      <c r="Y171" s="14">
        <v>0</v>
      </c>
      <c r="Z171" s="14">
        <v>0</v>
      </c>
      <c r="AA171" s="14">
        <v>0</v>
      </c>
      <c r="AB171" s="14">
        <v>1</v>
      </c>
      <c r="AC171" s="14">
        <v>191</v>
      </c>
    </row>
    <row r="172" spans="1:29">
      <c r="A172" s="17" t="s">
        <v>219</v>
      </c>
      <c r="B172" s="15">
        <v>58.496336999999997</v>
      </c>
      <c r="C172" s="15">
        <v>-96.417271999999997</v>
      </c>
      <c r="D172" s="14" t="s">
        <v>35</v>
      </c>
      <c r="E172" s="17"/>
      <c r="F172" s="14">
        <v>144</v>
      </c>
      <c r="G172" s="14">
        <v>17</v>
      </c>
      <c r="H172" s="14">
        <v>0</v>
      </c>
      <c r="I172" s="14">
        <v>0</v>
      </c>
      <c r="J172" s="14">
        <v>0</v>
      </c>
      <c r="K172" s="14">
        <v>0</v>
      </c>
      <c r="L172" s="14">
        <v>3</v>
      </c>
      <c r="M172" s="14">
        <v>0</v>
      </c>
      <c r="N172" s="14">
        <v>0</v>
      </c>
      <c r="O172" s="14">
        <v>0</v>
      </c>
      <c r="P172" s="14">
        <v>29</v>
      </c>
      <c r="Q172" s="14">
        <v>9</v>
      </c>
      <c r="R172" s="14">
        <v>0</v>
      </c>
      <c r="S172" s="14">
        <v>13</v>
      </c>
      <c r="T172" s="14">
        <v>0</v>
      </c>
      <c r="U172" s="14">
        <v>0</v>
      </c>
      <c r="V172" s="14">
        <v>0</v>
      </c>
      <c r="W172" s="14">
        <v>1</v>
      </c>
      <c r="X172" s="14">
        <v>0</v>
      </c>
      <c r="Y172" s="14">
        <v>0</v>
      </c>
      <c r="Z172" s="14">
        <v>0</v>
      </c>
      <c r="AA172" s="14">
        <v>0</v>
      </c>
      <c r="AB172" s="14">
        <v>0</v>
      </c>
      <c r="AC172" s="14">
        <v>216</v>
      </c>
    </row>
    <row r="173" spans="1:29">
      <c r="A173" s="14" t="s">
        <v>220</v>
      </c>
      <c r="B173" s="15">
        <v>58.091028999999999</v>
      </c>
      <c r="C173" s="15">
        <v>-95.395021999999997</v>
      </c>
      <c r="D173" s="14" t="s">
        <v>35</v>
      </c>
      <c r="E173" s="14"/>
      <c r="F173" s="14">
        <v>139</v>
      </c>
      <c r="G173" s="14">
        <v>35</v>
      </c>
      <c r="H173" s="14">
        <v>1</v>
      </c>
      <c r="I173" s="14">
        <v>0</v>
      </c>
      <c r="J173" s="14">
        <v>0</v>
      </c>
      <c r="K173" s="14">
        <v>0</v>
      </c>
      <c r="L173" s="14">
        <v>0</v>
      </c>
      <c r="M173" s="14">
        <v>8</v>
      </c>
      <c r="N173" s="14">
        <v>0</v>
      </c>
      <c r="O173" s="14">
        <v>0</v>
      </c>
      <c r="P173" s="14">
        <v>2</v>
      </c>
      <c r="Q173" s="14">
        <v>10</v>
      </c>
      <c r="R173" s="14">
        <v>0</v>
      </c>
      <c r="S173" s="14">
        <v>1</v>
      </c>
      <c r="T173" s="14">
        <v>0</v>
      </c>
      <c r="U173" s="14">
        <v>0</v>
      </c>
      <c r="V173" s="14">
        <v>0</v>
      </c>
      <c r="W173" s="14">
        <v>2</v>
      </c>
      <c r="X173" s="14">
        <v>0</v>
      </c>
      <c r="Y173" s="14">
        <v>0</v>
      </c>
      <c r="Z173" s="14">
        <v>0</v>
      </c>
      <c r="AA173" s="14">
        <v>0</v>
      </c>
      <c r="AB173" s="14">
        <v>0</v>
      </c>
      <c r="AC173" s="14">
        <v>198</v>
      </c>
    </row>
    <row r="174" spans="1:29">
      <c r="A174" s="17" t="s">
        <v>221</v>
      </c>
      <c r="B174" s="15">
        <v>58.620167000000002</v>
      </c>
      <c r="C174" s="15">
        <v>-95.407855999999995</v>
      </c>
      <c r="D174" s="17" t="s">
        <v>74</v>
      </c>
      <c r="E174" s="17"/>
      <c r="F174" s="14">
        <v>250</v>
      </c>
      <c r="G174" s="14">
        <v>36</v>
      </c>
      <c r="H174" s="14">
        <v>0</v>
      </c>
      <c r="I174" s="14">
        <v>0</v>
      </c>
      <c r="J174" s="14">
        <v>0</v>
      </c>
      <c r="K174" s="14">
        <v>9</v>
      </c>
      <c r="L174" s="14">
        <v>0</v>
      </c>
      <c r="M174" s="14">
        <v>0</v>
      </c>
      <c r="N174" s="14">
        <v>0</v>
      </c>
      <c r="O174" s="14">
        <v>4</v>
      </c>
      <c r="P174" s="14">
        <v>3</v>
      </c>
      <c r="Q174" s="14">
        <v>9</v>
      </c>
      <c r="R174" s="14">
        <v>0</v>
      </c>
      <c r="S174" s="14">
        <v>13</v>
      </c>
      <c r="T174" s="14">
        <v>0</v>
      </c>
      <c r="U174" s="14">
        <v>0</v>
      </c>
      <c r="V174" s="14">
        <v>0</v>
      </c>
      <c r="W174" s="14">
        <v>5</v>
      </c>
      <c r="X174" s="14">
        <v>0</v>
      </c>
      <c r="Y174" s="14">
        <v>0</v>
      </c>
      <c r="Z174" s="14">
        <v>0</v>
      </c>
      <c r="AA174" s="14">
        <v>0</v>
      </c>
      <c r="AB174" s="14">
        <v>0</v>
      </c>
      <c r="AC174" s="14">
        <v>329</v>
      </c>
    </row>
    <row r="175" spans="1:29">
      <c r="A175" s="17" t="s">
        <v>222</v>
      </c>
      <c r="B175" s="15">
        <v>58.539048000000001</v>
      </c>
      <c r="C175" s="15">
        <v>-95.977402999999995</v>
      </c>
      <c r="D175" s="17" t="s">
        <v>35</v>
      </c>
      <c r="E175" s="17"/>
      <c r="F175" s="14">
        <v>30</v>
      </c>
      <c r="G175" s="14">
        <v>6</v>
      </c>
      <c r="H175" s="14">
        <v>0</v>
      </c>
      <c r="I175" s="14">
        <v>0</v>
      </c>
      <c r="J175" s="14">
        <v>0</v>
      </c>
      <c r="K175" s="14">
        <v>0</v>
      </c>
      <c r="L175" s="14">
        <v>0</v>
      </c>
      <c r="M175" s="14">
        <v>0</v>
      </c>
      <c r="N175" s="14">
        <v>0</v>
      </c>
      <c r="O175" s="14">
        <v>0</v>
      </c>
      <c r="P175" s="14">
        <v>12</v>
      </c>
      <c r="Q175" s="14">
        <v>2</v>
      </c>
      <c r="R175" s="14">
        <v>0</v>
      </c>
      <c r="S175" s="14">
        <v>4</v>
      </c>
      <c r="T175" s="14">
        <v>0</v>
      </c>
      <c r="U175" s="14">
        <v>0</v>
      </c>
      <c r="V175" s="14">
        <v>0</v>
      </c>
      <c r="W175" s="14">
        <v>1</v>
      </c>
      <c r="X175" s="14">
        <v>0</v>
      </c>
      <c r="Y175" s="14">
        <v>0</v>
      </c>
      <c r="Z175" s="14">
        <v>0</v>
      </c>
      <c r="AA175" s="14">
        <v>0</v>
      </c>
      <c r="AB175" s="14">
        <v>0</v>
      </c>
      <c r="AC175" s="14">
        <v>55</v>
      </c>
    </row>
    <row r="176" spans="1:29">
      <c r="A176" s="17" t="s">
        <v>223</v>
      </c>
      <c r="B176" s="15">
        <v>58.382122000000003</v>
      </c>
      <c r="C176" s="15">
        <v>-94.974490000000003</v>
      </c>
      <c r="D176" s="17" t="s">
        <v>35</v>
      </c>
      <c r="E176" s="17"/>
      <c r="F176" s="14">
        <v>145</v>
      </c>
      <c r="G176" s="14">
        <v>117</v>
      </c>
      <c r="H176" s="14">
        <v>0</v>
      </c>
      <c r="I176" s="14">
        <v>0</v>
      </c>
      <c r="J176" s="14">
        <v>0</v>
      </c>
      <c r="K176" s="14">
        <v>0</v>
      </c>
      <c r="L176" s="14">
        <v>1</v>
      </c>
      <c r="M176" s="14">
        <v>3</v>
      </c>
      <c r="N176" s="14">
        <v>0</v>
      </c>
      <c r="O176" s="14">
        <v>0</v>
      </c>
      <c r="P176" s="14">
        <v>3</v>
      </c>
      <c r="Q176" s="14">
        <v>14</v>
      </c>
      <c r="R176" s="14">
        <v>0</v>
      </c>
      <c r="S176" s="14">
        <v>3</v>
      </c>
      <c r="T176" s="14">
        <v>0</v>
      </c>
      <c r="U176" s="14">
        <v>0</v>
      </c>
      <c r="V176" s="14">
        <v>0</v>
      </c>
      <c r="W176" s="14">
        <v>2</v>
      </c>
      <c r="X176" s="14">
        <v>0</v>
      </c>
      <c r="Y176" s="14">
        <v>0</v>
      </c>
      <c r="Z176" s="14">
        <v>0</v>
      </c>
      <c r="AA176" s="14">
        <v>0</v>
      </c>
      <c r="AB176" s="14">
        <v>0</v>
      </c>
      <c r="AC176" s="14">
        <v>288</v>
      </c>
    </row>
    <row r="177" spans="1:29">
      <c r="A177" s="17" t="s">
        <v>224</v>
      </c>
      <c r="B177" s="15">
        <v>58.538241999999997</v>
      </c>
      <c r="C177" s="15">
        <v>-96.046599000000001</v>
      </c>
      <c r="D177" s="17" t="s">
        <v>35</v>
      </c>
      <c r="E177" s="17"/>
      <c r="F177" s="14">
        <v>85</v>
      </c>
      <c r="G177" s="14">
        <v>30</v>
      </c>
      <c r="H177" s="14">
        <v>0</v>
      </c>
      <c r="I177" s="14">
        <v>0</v>
      </c>
      <c r="J177" s="14">
        <v>0</v>
      </c>
      <c r="K177" s="14">
        <v>2</v>
      </c>
      <c r="L177" s="14">
        <v>0</v>
      </c>
      <c r="M177" s="14">
        <v>1</v>
      </c>
      <c r="N177" s="14">
        <v>0</v>
      </c>
      <c r="O177" s="14">
        <v>0</v>
      </c>
      <c r="P177" s="14">
        <v>4</v>
      </c>
      <c r="Q177" s="14">
        <v>12</v>
      </c>
      <c r="R177" s="14">
        <v>0</v>
      </c>
      <c r="S177" s="14">
        <v>4</v>
      </c>
      <c r="T177" s="14">
        <v>0</v>
      </c>
      <c r="U177" s="14">
        <v>0</v>
      </c>
      <c r="V177" s="14">
        <v>0</v>
      </c>
      <c r="W177" s="14">
        <v>1</v>
      </c>
      <c r="X177" s="14">
        <v>0</v>
      </c>
      <c r="Y177" s="14">
        <v>0</v>
      </c>
      <c r="Z177" s="14">
        <v>0</v>
      </c>
      <c r="AA177" s="14">
        <v>0</v>
      </c>
      <c r="AB177" s="14">
        <v>0</v>
      </c>
      <c r="AC177" s="14">
        <v>139</v>
      </c>
    </row>
    <row r="178" spans="1:29">
      <c r="A178" s="17" t="s">
        <v>225</v>
      </c>
      <c r="B178" s="15">
        <v>58.141832000000001</v>
      </c>
      <c r="C178" s="15">
        <v>-98.149328999999994</v>
      </c>
      <c r="D178" s="17" t="s">
        <v>35</v>
      </c>
      <c r="E178" s="17"/>
      <c r="F178" s="14">
        <v>60</v>
      </c>
      <c r="G178" s="14">
        <v>0</v>
      </c>
      <c r="H178" s="14">
        <v>0</v>
      </c>
      <c r="I178" s="14">
        <v>0</v>
      </c>
      <c r="J178" s="14">
        <v>0</v>
      </c>
      <c r="K178" s="14">
        <v>0</v>
      </c>
      <c r="L178" s="14">
        <v>0</v>
      </c>
      <c r="M178" s="14">
        <v>0</v>
      </c>
      <c r="N178" s="14">
        <v>0</v>
      </c>
      <c r="O178" s="14">
        <v>0</v>
      </c>
      <c r="P178" s="14">
        <v>0</v>
      </c>
      <c r="Q178" s="14">
        <v>1</v>
      </c>
      <c r="R178" s="14">
        <v>0</v>
      </c>
      <c r="S178" s="14">
        <v>0</v>
      </c>
      <c r="T178" s="14">
        <v>0</v>
      </c>
      <c r="U178" s="14">
        <v>0</v>
      </c>
      <c r="V178" s="14">
        <v>0</v>
      </c>
      <c r="W178" s="14">
        <v>0</v>
      </c>
      <c r="X178" s="14">
        <v>0</v>
      </c>
      <c r="Y178" s="14">
        <v>0</v>
      </c>
      <c r="Z178" s="14">
        <v>0</v>
      </c>
      <c r="AA178" s="14">
        <v>0</v>
      </c>
      <c r="AB178" s="14">
        <v>0</v>
      </c>
      <c r="AC178" s="14">
        <v>61</v>
      </c>
    </row>
    <row r="179" spans="1:29">
      <c r="A179" s="14" t="s">
        <v>226</v>
      </c>
      <c r="B179" s="15">
        <v>58.094819000000001</v>
      </c>
      <c r="C179" s="15">
        <v>-98.229236</v>
      </c>
      <c r="D179" s="14" t="s">
        <v>35</v>
      </c>
      <c r="E179" s="14"/>
      <c r="F179" s="14">
        <v>62</v>
      </c>
      <c r="G179" s="14">
        <v>2</v>
      </c>
      <c r="H179" s="14">
        <v>0</v>
      </c>
      <c r="I179" s="14">
        <v>0</v>
      </c>
      <c r="J179" s="14">
        <v>0</v>
      </c>
      <c r="K179" s="14">
        <v>0</v>
      </c>
      <c r="L179" s="14">
        <v>0</v>
      </c>
      <c r="M179" s="14">
        <v>2</v>
      </c>
      <c r="N179" s="14">
        <v>0</v>
      </c>
      <c r="O179" s="14">
        <v>0</v>
      </c>
      <c r="P179" s="14">
        <v>0</v>
      </c>
      <c r="Q179" s="14">
        <v>0</v>
      </c>
      <c r="R179" s="14">
        <v>0</v>
      </c>
      <c r="S179" s="14">
        <v>0</v>
      </c>
      <c r="T179" s="14">
        <v>0</v>
      </c>
      <c r="U179" s="14">
        <v>0</v>
      </c>
      <c r="V179" s="14">
        <v>0</v>
      </c>
      <c r="W179" s="14">
        <v>2</v>
      </c>
      <c r="X179" s="14">
        <v>0</v>
      </c>
      <c r="Y179" s="14">
        <v>0</v>
      </c>
      <c r="Z179" s="14">
        <v>0</v>
      </c>
      <c r="AA179" s="14">
        <v>0</v>
      </c>
      <c r="AB179" s="14">
        <v>0</v>
      </c>
      <c r="AC179" s="14">
        <v>68</v>
      </c>
    </row>
    <row r="180" spans="1:29">
      <c r="A180" s="14" t="s">
        <v>227</v>
      </c>
      <c r="B180" s="15">
        <v>58.130625999999999</v>
      </c>
      <c r="C180" s="15">
        <v>-98.064948000000001</v>
      </c>
      <c r="D180" s="14" t="s">
        <v>35</v>
      </c>
      <c r="E180" s="14"/>
      <c r="F180" s="14">
        <v>193</v>
      </c>
      <c r="G180" s="14">
        <v>2</v>
      </c>
      <c r="H180" s="14">
        <v>0</v>
      </c>
      <c r="I180" s="14">
        <v>0</v>
      </c>
      <c r="J180" s="14">
        <v>0</v>
      </c>
      <c r="K180" s="14">
        <v>0</v>
      </c>
      <c r="L180" s="14">
        <v>0</v>
      </c>
      <c r="M180" s="14">
        <v>0</v>
      </c>
      <c r="N180" s="14">
        <v>0</v>
      </c>
      <c r="O180" s="14">
        <v>0</v>
      </c>
      <c r="P180" s="14">
        <v>14</v>
      </c>
      <c r="Q180" s="14">
        <v>11</v>
      </c>
      <c r="R180" s="14">
        <v>0</v>
      </c>
      <c r="S180" s="14">
        <v>6</v>
      </c>
      <c r="T180" s="14">
        <v>0</v>
      </c>
      <c r="U180" s="14">
        <v>0</v>
      </c>
      <c r="V180" s="14">
        <v>0</v>
      </c>
      <c r="W180" s="14">
        <v>3</v>
      </c>
      <c r="X180" s="14">
        <v>0</v>
      </c>
      <c r="Y180" s="14">
        <v>0</v>
      </c>
      <c r="Z180" s="14">
        <v>0</v>
      </c>
      <c r="AA180" s="14">
        <v>0</v>
      </c>
      <c r="AB180" s="14">
        <v>0</v>
      </c>
      <c r="AC180" s="14">
        <v>229</v>
      </c>
    </row>
    <row r="181" spans="1:29">
      <c r="A181" s="17" t="s">
        <v>228</v>
      </c>
      <c r="B181" s="15">
        <v>58.321407999999998</v>
      </c>
      <c r="C181" s="15">
        <v>-96.828637999999998</v>
      </c>
      <c r="D181" s="17" t="s">
        <v>35</v>
      </c>
      <c r="E181" s="17"/>
      <c r="F181" s="14">
        <v>98</v>
      </c>
      <c r="G181" s="14">
        <v>44</v>
      </c>
      <c r="H181" s="14">
        <v>0</v>
      </c>
      <c r="I181" s="14">
        <v>0</v>
      </c>
      <c r="J181" s="14">
        <v>0</v>
      </c>
      <c r="K181" s="14">
        <v>0</v>
      </c>
      <c r="L181" s="14">
        <v>2</v>
      </c>
      <c r="M181" s="14">
        <v>5</v>
      </c>
      <c r="N181" s="14">
        <v>0</v>
      </c>
      <c r="O181" s="14">
        <v>0</v>
      </c>
      <c r="P181" s="14">
        <v>13</v>
      </c>
      <c r="Q181" s="14">
        <v>2</v>
      </c>
      <c r="R181" s="14">
        <v>0</v>
      </c>
      <c r="S181" s="14">
        <v>8</v>
      </c>
      <c r="T181" s="14">
        <v>0</v>
      </c>
      <c r="U181" s="14">
        <v>0</v>
      </c>
      <c r="V181" s="14">
        <v>0</v>
      </c>
      <c r="W181" s="14">
        <v>0</v>
      </c>
      <c r="X181" s="14">
        <v>0</v>
      </c>
      <c r="Y181" s="14">
        <v>0</v>
      </c>
      <c r="Z181" s="14">
        <v>0</v>
      </c>
      <c r="AA181" s="14">
        <v>0</v>
      </c>
      <c r="AB181" s="14">
        <v>0</v>
      </c>
      <c r="AC181" s="14">
        <v>172</v>
      </c>
    </row>
    <row r="182" spans="1:29">
      <c r="A182" s="17" t="s">
        <v>229</v>
      </c>
      <c r="B182" s="15">
        <v>58.506641000000002</v>
      </c>
      <c r="C182" s="15">
        <v>-95.229217000000006</v>
      </c>
      <c r="D182" s="14" t="s">
        <v>74</v>
      </c>
      <c r="E182" s="17"/>
      <c r="F182" s="14">
        <v>41</v>
      </c>
      <c r="G182" s="14">
        <v>188</v>
      </c>
      <c r="H182" s="14">
        <v>0</v>
      </c>
      <c r="I182" s="14">
        <v>0</v>
      </c>
      <c r="J182" s="14">
        <v>0</v>
      </c>
      <c r="K182" s="14">
        <v>0</v>
      </c>
      <c r="L182" s="14">
        <v>0</v>
      </c>
      <c r="M182" s="14">
        <v>0</v>
      </c>
      <c r="N182" s="14">
        <v>0</v>
      </c>
      <c r="O182" s="14">
        <v>0</v>
      </c>
      <c r="P182" s="14">
        <v>1</v>
      </c>
      <c r="Q182" s="14">
        <v>24</v>
      </c>
      <c r="R182" s="14">
        <v>0</v>
      </c>
      <c r="S182" s="14">
        <v>0</v>
      </c>
      <c r="T182" s="14">
        <v>0</v>
      </c>
      <c r="U182" s="14">
        <v>0</v>
      </c>
      <c r="V182" s="14">
        <v>0</v>
      </c>
      <c r="W182" s="14">
        <v>1</v>
      </c>
      <c r="X182" s="14">
        <v>0</v>
      </c>
      <c r="Y182" s="14">
        <v>0</v>
      </c>
      <c r="Z182" s="14">
        <v>0</v>
      </c>
      <c r="AA182" s="14">
        <v>0</v>
      </c>
      <c r="AB182" s="14">
        <v>0</v>
      </c>
      <c r="AC182" s="14">
        <v>255</v>
      </c>
    </row>
    <row r="183" spans="1:29">
      <c r="A183" s="17" t="s">
        <v>230</v>
      </c>
      <c r="B183" s="15">
        <v>58.263722000000001</v>
      </c>
      <c r="C183" s="15">
        <v>-96.747341000000006</v>
      </c>
      <c r="D183" s="14" t="s">
        <v>163</v>
      </c>
      <c r="E183" s="17"/>
      <c r="F183" s="14">
        <v>22</v>
      </c>
      <c r="G183" s="14">
        <v>1</v>
      </c>
      <c r="H183" s="14">
        <v>0</v>
      </c>
      <c r="I183" s="14">
        <v>0</v>
      </c>
      <c r="J183" s="14">
        <v>0</v>
      </c>
      <c r="K183" s="14">
        <v>0</v>
      </c>
      <c r="L183" s="14">
        <v>0</v>
      </c>
      <c r="M183" s="14">
        <v>3</v>
      </c>
      <c r="N183" s="14">
        <v>0</v>
      </c>
      <c r="O183" s="14">
        <v>0</v>
      </c>
      <c r="P183" s="14">
        <v>0</v>
      </c>
      <c r="Q183" s="14">
        <v>0</v>
      </c>
      <c r="R183" s="14">
        <v>0</v>
      </c>
      <c r="S183" s="14">
        <v>0</v>
      </c>
      <c r="T183" s="14">
        <v>0</v>
      </c>
      <c r="U183" s="14">
        <v>0</v>
      </c>
      <c r="V183" s="14">
        <v>0</v>
      </c>
      <c r="W183" s="14">
        <v>1</v>
      </c>
      <c r="X183" s="14">
        <v>0</v>
      </c>
      <c r="Y183" s="14">
        <v>0</v>
      </c>
      <c r="Z183" s="14">
        <v>0</v>
      </c>
      <c r="AA183" s="14">
        <v>0</v>
      </c>
      <c r="AB183" s="14">
        <v>0</v>
      </c>
      <c r="AC183" s="14">
        <v>27</v>
      </c>
    </row>
    <row r="184" spans="1:29">
      <c r="A184" s="17" t="s">
        <v>231</v>
      </c>
      <c r="B184" s="15">
        <v>58.623023000000003</v>
      </c>
      <c r="C184" s="15">
        <v>-95.488642999999996</v>
      </c>
      <c r="D184" s="17" t="s">
        <v>35</v>
      </c>
      <c r="E184" s="17"/>
      <c r="F184" s="14">
        <v>195</v>
      </c>
      <c r="G184" s="14">
        <v>26</v>
      </c>
      <c r="H184" s="14">
        <v>0</v>
      </c>
      <c r="I184" s="14">
        <v>0</v>
      </c>
      <c r="J184" s="14">
        <v>0</v>
      </c>
      <c r="K184" s="14">
        <v>0</v>
      </c>
      <c r="L184" s="14">
        <v>1</v>
      </c>
      <c r="M184" s="14">
        <v>1</v>
      </c>
      <c r="N184" s="14">
        <v>0</v>
      </c>
      <c r="O184" s="14">
        <v>0</v>
      </c>
      <c r="P184" s="14">
        <v>2</v>
      </c>
      <c r="Q184" s="14">
        <v>6</v>
      </c>
      <c r="R184" s="14">
        <v>0</v>
      </c>
      <c r="S184" s="14">
        <v>1</v>
      </c>
      <c r="T184" s="14">
        <v>0</v>
      </c>
      <c r="U184" s="14">
        <v>0</v>
      </c>
      <c r="V184" s="14">
        <v>0</v>
      </c>
      <c r="W184" s="14">
        <v>3</v>
      </c>
      <c r="X184" s="14">
        <v>0</v>
      </c>
      <c r="Y184" s="14">
        <v>0</v>
      </c>
      <c r="Z184" s="14">
        <v>0</v>
      </c>
      <c r="AA184" s="14">
        <v>0</v>
      </c>
      <c r="AB184" s="14">
        <v>0</v>
      </c>
      <c r="AC184" s="14">
        <v>235</v>
      </c>
    </row>
    <row r="185" spans="1:29">
      <c r="A185" s="17" t="s">
        <v>232</v>
      </c>
      <c r="B185" s="15">
        <v>58.314563</v>
      </c>
      <c r="C185" s="15">
        <v>-97.104856999999996</v>
      </c>
      <c r="D185" s="17" t="s">
        <v>35</v>
      </c>
      <c r="E185" s="17"/>
      <c r="F185" s="14">
        <v>146</v>
      </c>
      <c r="G185" s="14">
        <v>39</v>
      </c>
      <c r="H185" s="14">
        <v>0</v>
      </c>
      <c r="I185" s="14">
        <v>0</v>
      </c>
      <c r="J185" s="14">
        <v>0</v>
      </c>
      <c r="K185" s="14">
        <v>2</v>
      </c>
      <c r="L185" s="14">
        <v>0</v>
      </c>
      <c r="M185" s="14">
        <v>0</v>
      </c>
      <c r="N185" s="14">
        <v>0</v>
      </c>
      <c r="O185" s="14">
        <v>0</v>
      </c>
      <c r="P185" s="14">
        <v>1</v>
      </c>
      <c r="Q185" s="14">
        <v>6</v>
      </c>
      <c r="R185" s="14">
        <v>0</v>
      </c>
      <c r="S185" s="14">
        <v>5</v>
      </c>
      <c r="T185" s="14">
        <v>0</v>
      </c>
      <c r="U185" s="14">
        <v>0</v>
      </c>
      <c r="V185" s="14">
        <v>0</v>
      </c>
      <c r="W185" s="14">
        <v>6</v>
      </c>
      <c r="X185" s="14">
        <v>0</v>
      </c>
      <c r="Y185" s="14">
        <v>1</v>
      </c>
      <c r="Z185" s="14">
        <v>0</v>
      </c>
      <c r="AA185" s="14">
        <v>0</v>
      </c>
      <c r="AB185" s="14">
        <v>1</v>
      </c>
      <c r="AC185" s="14">
        <v>207</v>
      </c>
    </row>
    <row r="186" spans="1:29">
      <c r="A186" s="14" t="s">
        <v>233</v>
      </c>
      <c r="B186" s="15">
        <v>58.362665999999997</v>
      </c>
      <c r="C186" s="15">
        <v>-97.007373000000001</v>
      </c>
      <c r="D186" s="14" t="s">
        <v>74</v>
      </c>
      <c r="E186" s="14"/>
      <c r="F186" s="14">
        <v>106</v>
      </c>
      <c r="G186" s="14">
        <v>14</v>
      </c>
      <c r="H186" s="14">
        <v>0</v>
      </c>
      <c r="I186" s="14">
        <v>0</v>
      </c>
      <c r="J186" s="14">
        <v>0</v>
      </c>
      <c r="K186" s="14">
        <v>3</v>
      </c>
      <c r="L186" s="14">
        <v>0</v>
      </c>
      <c r="M186" s="14">
        <v>0</v>
      </c>
      <c r="N186" s="14">
        <v>0</v>
      </c>
      <c r="O186" s="14">
        <v>0</v>
      </c>
      <c r="P186" s="14">
        <v>6</v>
      </c>
      <c r="Q186" s="14">
        <v>3</v>
      </c>
      <c r="R186" s="14">
        <v>0</v>
      </c>
      <c r="S186" s="14">
        <v>9</v>
      </c>
      <c r="T186" s="14">
        <v>0</v>
      </c>
      <c r="U186" s="14">
        <v>0</v>
      </c>
      <c r="V186" s="14">
        <v>0</v>
      </c>
      <c r="W186" s="14">
        <v>0</v>
      </c>
      <c r="X186" s="14">
        <v>0</v>
      </c>
      <c r="Y186" s="14">
        <v>0</v>
      </c>
      <c r="Z186" s="14">
        <v>0</v>
      </c>
      <c r="AA186" s="14">
        <v>0</v>
      </c>
      <c r="AB186" s="14">
        <v>0</v>
      </c>
      <c r="AC186" s="14">
        <v>141</v>
      </c>
    </row>
    <row r="187" spans="1:29">
      <c r="A187" s="14" t="s">
        <v>234</v>
      </c>
      <c r="B187" s="15">
        <v>58.393830999999999</v>
      </c>
      <c r="C187" s="15">
        <v>-96.913563999999994</v>
      </c>
      <c r="D187" s="14" t="s">
        <v>35</v>
      </c>
      <c r="E187" s="14"/>
      <c r="F187" s="14">
        <v>122</v>
      </c>
      <c r="G187" s="14">
        <v>10</v>
      </c>
      <c r="H187" s="14">
        <v>0</v>
      </c>
      <c r="I187" s="14">
        <v>0</v>
      </c>
      <c r="J187" s="14">
        <v>0</v>
      </c>
      <c r="K187" s="14">
        <v>0</v>
      </c>
      <c r="L187" s="14">
        <v>0</v>
      </c>
      <c r="M187" s="14">
        <v>1</v>
      </c>
      <c r="N187" s="14">
        <v>0</v>
      </c>
      <c r="O187" s="14">
        <v>0</v>
      </c>
      <c r="P187" s="14">
        <v>9</v>
      </c>
      <c r="Q187" s="14">
        <v>5</v>
      </c>
      <c r="R187" s="14">
        <v>0</v>
      </c>
      <c r="S187" s="14">
        <v>5</v>
      </c>
      <c r="T187" s="14">
        <v>0</v>
      </c>
      <c r="U187" s="14">
        <v>0</v>
      </c>
      <c r="V187" s="14">
        <v>0</v>
      </c>
      <c r="W187" s="14">
        <v>1</v>
      </c>
      <c r="X187" s="14">
        <v>0</v>
      </c>
      <c r="Y187" s="14">
        <v>0</v>
      </c>
      <c r="Z187" s="14">
        <v>0</v>
      </c>
      <c r="AA187" s="14">
        <v>0</v>
      </c>
      <c r="AB187" s="14">
        <v>1</v>
      </c>
      <c r="AC187" s="14">
        <v>154</v>
      </c>
    </row>
    <row r="188" spans="1:29">
      <c r="A188" s="14" t="s">
        <v>235</v>
      </c>
      <c r="B188" s="15">
        <v>58.315437000000003</v>
      </c>
      <c r="C188" s="15">
        <v>-97.021816000000001</v>
      </c>
      <c r="D188" s="14" t="s">
        <v>35</v>
      </c>
      <c r="E188" s="14"/>
      <c r="F188" s="14">
        <v>82</v>
      </c>
      <c r="G188" s="14">
        <v>1</v>
      </c>
      <c r="H188" s="14">
        <v>0</v>
      </c>
      <c r="I188" s="14">
        <v>0</v>
      </c>
      <c r="J188" s="14">
        <v>0</v>
      </c>
      <c r="K188" s="14">
        <v>0</v>
      </c>
      <c r="L188" s="14">
        <v>0</v>
      </c>
      <c r="M188" s="14">
        <v>0</v>
      </c>
      <c r="N188" s="14">
        <v>0</v>
      </c>
      <c r="O188" s="14">
        <v>0</v>
      </c>
      <c r="P188" s="14">
        <v>8</v>
      </c>
      <c r="Q188" s="14">
        <v>5</v>
      </c>
      <c r="R188" s="14">
        <v>0</v>
      </c>
      <c r="S188" s="14">
        <v>0</v>
      </c>
      <c r="T188" s="14">
        <v>0</v>
      </c>
      <c r="U188" s="14">
        <v>0</v>
      </c>
      <c r="V188" s="14">
        <v>0</v>
      </c>
      <c r="W188" s="14">
        <v>1</v>
      </c>
      <c r="X188" s="14">
        <v>0</v>
      </c>
      <c r="Y188" s="14">
        <v>0</v>
      </c>
      <c r="Z188" s="14">
        <v>0</v>
      </c>
      <c r="AA188" s="14">
        <v>0</v>
      </c>
      <c r="AB188" s="14">
        <v>1</v>
      </c>
      <c r="AC188" s="14">
        <v>98</v>
      </c>
    </row>
    <row r="189" spans="1:29">
      <c r="A189" s="14" t="s">
        <v>236</v>
      </c>
      <c r="B189" s="15">
        <v>58.282376999999997</v>
      </c>
      <c r="C189" s="15">
        <v>-97.078292000000005</v>
      </c>
      <c r="D189" s="14" t="s">
        <v>35</v>
      </c>
      <c r="E189" s="14"/>
      <c r="F189" s="14">
        <v>84</v>
      </c>
      <c r="G189" s="14">
        <v>13</v>
      </c>
      <c r="H189" s="14">
        <v>0</v>
      </c>
      <c r="I189" s="14">
        <v>0</v>
      </c>
      <c r="J189" s="14">
        <v>0</v>
      </c>
      <c r="K189" s="14">
        <v>0</v>
      </c>
      <c r="L189" s="14">
        <v>0</v>
      </c>
      <c r="M189" s="14">
        <v>0</v>
      </c>
      <c r="N189" s="14">
        <v>0</v>
      </c>
      <c r="O189" s="14">
        <v>0</v>
      </c>
      <c r="P189" s="14">
        <v>0</v>
      </c>
      <c r="Q189" s="14">
        <v>2</v>
      </c>
      <c r="R189" s="14">
        <v>0</v>
      </c>
      <c r="S189" s="14">
        <v>8</v>
      </c>
      <c r="T189" s="14">
        <v>0</v>
      </c>
      <c r="U189" s="14">
        <v>0</v>
      </c>
      <c r="V189" s="14">
        <v>0</v>
      </c>
      <c r="W189" s="14">
        <v>1</v>
      </c>
      <c r="X189" s="14">
        <v>0</v>
      </c>
      <c r="Y189" s="14">
        <v>0</v>
      </c>
      <c r="Z189" s="14">
        <v>0</v>
      </c>
      <c r="AA189" s="14">
        <v>0</v>
      </c>
      <c r="AB189" s="14">
        <v>1</v>
      </c>
      <c r="AC189" s="14">
        <v>109</v>
      </c>
    </row>
    <row r="190" spans="1:29">
      <c r="A190" s="14" t="s">
        <v>237</v>
      </c>
      <c r="B190" s="15">
        <v>58.238601000000003</v>
      </c>
      <c r="C190" s="15">
        <v>-97.153550999999993</v>
      </c>
      <c r="D190" s="14" t="s">
        <v>35</v>
      </c>
      <c r="E190" s="14"/>
      <c r="F190" s="14">
        <v>112</v>
      </c>
      <c r="G190" s="14">
        <v>53</v>
      </c>
      <c r="H190" s="14">
        <v>0</v>
      </c>
      <c r="I190" s="14">
        <v>0</v>
      </c>
      <c r="J190" s="14">
        <v>0</v>
      </c>
      <c r="K190" s="14">
        <v>1</v>
      </c>
      <c r="L190" s="14">
        <v>2</v>
      </c>
      <c r="M190" s="14">
        <v>3</v>
      </c>
      <c r="N190" s="14">
        <v>0</v>
      </c>
      <c r="O190" s="14">
        <v>0</v>
      </c>
      <c r="P190" s="14">
        <v>0</v>
      </c>
      <c r="Q190" s="14">
        <v>14</v>
      </c>
      <c r="R190" s="14">
        <v>0</v>
      </c>
      <c r="S190" s="14">
        <v>6</v>
      </c>
      <c r="T190" s="14">
        <v>0</v>
      </c>
      <c r="U190" s="14">
        <v>0</v>
      </c>
      <c r="V190" s="14">
        <v>0</v>
      </c>
      <c r="W190" s="14">
        <v>3</v>
      </c>
      <c r="X190" s="14">
        <v>0</v>
      </c>
      <c r="Y190" s="14">
        <v>0</v>
      </c>
      <c r="Z190" s="14">
        <v>0</v>
      </c>
      <c r="AA190" s="14">
        <v>0</v>
      </c>
      <c r="AB190" s="14">
        <v>0</v>
      </c>
      <c r="AC190" s="14">
        <v>194</v>
      </c>
    </row>
    <row r="191" spans="1:29">
      <c r="A191" s="14" t="s">
        <v>238</v>
      </c>
      <c r="B191" s="15">
        <v>58.366619999999998</v>
      </c>
      <c r="C191" s="15">
        <v>-95.102751999999995</v>
      </c>
      <c r="D191" s="14" t="s">
        <v>35</v>
      </c>
      <c r="E191" s="14"/>
      <c r="F191" s="14">
        <v>249</v>
      </c>
      <c r="G191" s="14">
        <v>61</v>
      </c>
      <c r="H191" s="14">
        <v>0</v>
      </c>
      <c r="I191" s="14">
        <v>0</v>
      </c>
      <c r="J191" s="14">
        <v>0</v>
      </c>
      <c r="K191" s="14">
        <v>0</v>
      </c>
      <c r="L191" s="14">
        <v>0</v>
      </c>
      <c r="M191" s="14">
        <v>0</v>
      </c>
      <c r="N191" s="14">
        <v>0</v>
      </c>
      <c r="O191" s="14">
        <v>0</v>
      </c>
      <c r="P191" s="14">
        <v>3</v>
      </c>
      <c r="Q191" s="14">
        <v>12</v>
      </c>
      <c r="R191" s="14">
        <v>0</v>
      </c>
      <c r="S191" s="14">
        <v>7</v>
      </c>
      <c r="T191" s="14">
        <v>0</v>
      </c>
      <c r="U191" s="14">
        <v>0</v>
      </c>
      <c r="V191" s="14">
        <v>0</v>
      </c>
      <c r="W191" s="14">
        <v>3</v>
      </c>
      <c r="X191" s="14">
        <v>0</v>
      </c>
      <c r="Y191" s="14">
        <v>2</v>
      </c>
      <c r="Z191" s="14">
        <v>0</v>
      </c>
      <c r="AA191" s="14">
        <v>0</v>
      </c>
      <c r="AB191" s="14">
        <v>0</v>
      </c>
      <c r="AC191" s="14">
        <v>337</v>
      </c>
    </row>
    <row r="192" spans="1:29">
      <c r="A192" s="14" t="s">
        <v>239</v>
      </c>
      <c r="B192" s="15">
        <v>58.286687000000001</v>
      </c>
      <c r="C192" s="15">
        <v>-96.839437000000004</v>
      </c>
      <c r="D192" s="14" t="s">
        <v>35</v>
      </c>
      <c r="E192" s="14"/>
      <c r="F192" s="14">
        <v>90</v>
      </c>
      <c r="G192" s="14">
        <v>31</v>
      </c>
      <c r="H192" s="14">
        <v>0</v>
      </c>
      <c r="I192" s="14">
        <v>0</v>
      </c>
      <c r="J192" s="14">
        <v>0</v>
      </c>
      <c r="K192" s="14">
        <v>0</v>
      </c>
      <c r="L192" s="14">
        <v>0</v>
      </c>
      <c r="M192" s="14">
        <v>6</v>
      </c>
      <c r="N192" s="14">
        <v>0</v>
      </c>
      <c r="O192" s="14">
        <v>7</v>
      </c>
      <c r="P192" s="14">
        <v>0</v>
      </c>
      <c r="Q192" s="14">
        <v>21</v>
      </c>
      <c r="R192" s="14">
        <v>0</v>
      </c>
      <c r="S192" s="14">
        <v>6</v>
      </c>
      <c r="T192" s="14">
        <v>0</v>
      </c>
      <c r="U192" s="14">
        <v>0</v>
      </c>
      <c r="V192" s="14">
        <v>0</v>
      </c>
      <c r="W192" s="14">
        <v>1</v>
      </c>
      <c r="X192" s="14">
        <v>1</v>
      </c>
      <c r="Y192" s="14">
        <v>0</v>
      </c>
      <c r="Z192" s="14">
        <v>0</v>
      </c>
      <c r="AA192" s="14">
        <v>0</v>
      </c>
      <c r="AB192" s="14">
        <v>0</v>
      </c>
      <c r="AC192" s="14">
        <v>163</v>
      </c>
    </row>
    <row r="193" spans="1:29">
      <c r="A193" s="21" t="s">
        <v>240</v>
      </c>
      <c r="B193" s="22">
        <v>58.158263910000002</v>
      </c>
      <c r="C193" s="22">
        <v>-94.529567409999999</v>
      </c>
      <c r="D193" s="23" t="s">
        <v>241</v>
      </c>
      <c r="E193" s="24">
        <v>3.3</v>
      </c>
      <c r="F193" s="14">
        <v>110</v>
      </c>
      <c r="G193" s="14">
        <v>276</v>
      </c>
      <c r="H193" s="14">
        <v>0</v>
      </c>
      <c r="I193" s="14">
        <v>0</v>
      </c>
      <c r="J193" s="14">
        <v>0</v>
      </c>
      <c r="K193" s="14">
        <v>1</v>
      </c>
      <c r="L193" s="14">
        <v>0</v>
      </c>
      <c r="M193" s="14">
        <v>0</v>
      </c>
      <c r="N193" s="14">
        <v>0</v>
      </c>
      <c r="O193" s="14">
        <v>0</v>
      </c>
      <c r="P193" s="14">
        <v>1</v>
      </c>
      <c r="Q193" s="14">
        <v>48</v>
      </c>
      <c r="R193" s="14">
        <v>0</v>
      </c>
      <c r="S193" s="14">
        <v>7</v>
      </c>
      <c r="T193" s="14">
        <v>0</v>
      </c>
      <c r="U193" s="14">
        <v>0</v>
      </c>
      <c r="V193" s="14">
        <v>0</v>
      </c>
      <c r="W193" s="14">
        <v>1</v>
      </c>
      <c r="X193" s="14">
        <v>0</v>
      </c>
      <c r="Y193" s="14">
        <v>2</v>
      </c>
      <c r="Z193" s="14">
        <v>0</v>
      </c>
      <c r="AA193" s="14">
        <v>0</v>
      </c>
      <c r="AB193" s="14">
        <v>0</v>
      </c>
      <c r="AC193" s="14">
        <v>446</v>
      </c>
    </row>
    <row r="194" spans="1:29">
      <c r="A194" s="21" t="s">
        <v>242</v>
      </c>
      <c r="B194" s="22">
        <v>58.158263910000002</v>
      </c>
      <c r="C194" s="22">
        <v>-94.529567409999999</v>
      </c>
      <c r="D194" s="25" t="s">
        <v>243</v>
      </c>
      <c r="E194" s="24">
        <v>9.6</v>
      </c>
      <c r="F194" s="14">
        <v>173</v>
      </c>
      <c r="G194" s="14">
        <v>378</v>
      </c>
      <c r="H194" s="14">
        <v>0</v>
      </c>
      <c r="I194" s="14">
        <v>0</v>
      </c>
      <c r="J194" s="14">
        <v>0</v>
      </c>
      <c r="K194" s="14">
        <v>2</v>
      </c>
      <c r="L194" s="14">
        <v>0</v>
      </c>
      <c r="M194" s="14">
        <v>0</v>
      </c>
      <c r="N194" s="14">
        <v>0</v>
      </c>
      <c r="O194" s="14">
        <v>0</v>
      </c>
      <c r="P194" s="14">
        <v>0</v>
      </c>
      <c r="Q194" s="14">
        <v>16</v>
      </c>
      <c r="R194" s="14">
        <v>0</v>
      </c>
      <c r="S194" s="14">
        <v>0</v>
      </c>
      <c r="T194" s="14">
        <v>0</v>
      </c>
      <c r="U194" s="14">
        <v>0</v>
      </c>
      <c r="V194" s="14">
        <v>0</v>
      </c>
      <c r="W194" s="14">
        <v>3</v>
      </c>
      <c r="X194" s="14">
        <v>1</v>
      </c>
      <c r="Y194" s="14">
        <v>0</v>
      </c>
      <c r="Z194" s="14">
        <v>0</v>
      </c>
      <c r="AA194" s="14">
        <v>1</v>
      </c>
      <c r="AB194" s="14">
        <v>1</v>
      </c>
      <c r="AC194" s="14">
        <v>575</v>
      </c>
    </row>
    <row r="195" spans="1:29">
      <c r="A195" s="21" t="s">
        <v>244</v>
      </c>
      <c r="B195" s="22">
        <v>58.001908960000002</v>
      </c>
      <c r="C195" s="22">
        <v>-94.929617329999999</v>
      </c>
      <c r="D195" s="23" t="s">
        <v>241</v>
      </c>
      <c r="E195" s="24">
        <v>4</v>
      </c>
      <c r="F195" s="14">
        <v>225</v>
      </c>
      <c r="G195" s="14">
        <v>256</v>
      </c>
      <c r="H195" s="14">
        <v>5</v>
      </c>
      <c r="I195" s="14">
        <v>0</v>
      </c>
      <c r="J195" s="14">
        <v>2</v>
      </c>
      <c r="K195" s="14">
        <v>9</v>
      </c>
      <c r="L195" s="14">
        <v>0</v>
      </c>
      <c r="M195" s="14">
        <v>0</v>
      </c>
      <c r="N195" s="14">
        <v>1</v>
      </c>
      <c r="O195" s="14">
        <v>0</v>
      </c>
      <c r="P195" s="14">
        <v>4</v>
      </c>
      <c r="Q195" s="14">
        <v>31</v>
      </c>
      <c r="R195" s="14">
        <v>0</v>
      </c>
      <c r="S195" s="14">
        <v>0</v>
      </c>
      <c r="T195" s="14">
        <v>1</v>
      </c>
      <c r="U195" s="14">
        <v>1</v>
      </c>
      <c r="V195" s="14">
        <v>0</v>
      </c>
      <c r="W195" s="14">
        <v>1</v>
      </c>
      <c r="X195" s="14">
        <v>2</v>
      </c>
      <c r="Y195" s="14">
        <v>0</v>
      </c>
      <c r="Z195" s="14">
        <v>0</v>
      </c>
      <c r="AA195" s="14">
        <v>1</v>
      </c>
      <c r="AB195" s="14">
        <v>0</v>
      </c>
      <c r="AC195" s="14">
        <v>537</v>
      </c>
    </row>
    <row r="196" spans="1:29">
      <c r="A196" s="21" t="s">
        <v>245</v>
      </c>
      <c r="B196" s="22">
        <v>58.001908960000002</v>
      </c>
      <c r="C196" s="22">
        <v>-94.929617329999999</v>
      </c>
      <c r="D196" s="23" t="s">
        <v>243</v>
      </c>
      <c r="E196" s="24">
        <v>7</v>
      </c>
      <c r="F196" s="14">
        <v>199</v>
      </c>
      <c r="G196" s="14">
        <v>364</v>
      </c>
      <c r="H196" s="14">
        <v>1</v>
      </c>
      <c r="I196" s="14">
        <v>0</v>
      </c>
      <c r="J196" s="14">
        <v>1</v>
      </c>
      <c r="K196" s="14">
        <v>10</v>
      </c>
      <c r="L196" s="14">
        <v>2</v>
      </c>
      <c r="M196" s="14">
        <v>0</v>
      </c>
      <c r="N196" s="14">
        <v>0</v>
      </c>
      <c r="O196" s="14">
        <v>0</v>
      </c>
      <c r="P196" s="14">
        <v>3</v>
      </c>
      <c r="Q196" s="14">
        <v>14</v>
      </c>
      <c r="R196" s="14">
        <v>0</v>
      </c>
      <c r="S196" s="14">
        <v>4</v>
      </c>
      <c r="T196" s="14">
        <v>4</v>
      </c>
      <c r="U196" s="14">
        <v>1</v>
      </c>
      <c r="V196" s="14">
        <v>0</v>
      </c>
      <c r="W196" s="14">
        <v>3</v>
      </c>
      <c r="X196" s="14">
        <v>1</v>
      </c>
      <c r="Y196" s="14">
        <v>0</v>
      </c>
      <c r="Z196" s="14">
        <v>0</v>
      </c>
      <c r="AA196" s="14">
        <v>0</v>
      </c>
      <c r="AB196" s="14">
        <v>0</v>
      </c>
      <c r="AC196" s="14">
        <v>606</v>
      </c>
    </row>
    <row r="197" spans="1:29">
      <c r="A197" s="21" t="s">
        <v>246</v>
      </c>
      <c r="B197" s="22">
        <v>58.001908960000002</v>
      </c>
      <c r="C197" s="22">
        <v>-94.929617329999999</v>
      </c>
      <c r="D197" s="23" t="s">
        <v>247</v>
      </c>
      <c r="E197" s="24">
        <v>10</v>
      </c>
      <c r="F197" s="14">
        <v>137</v>
      </c>
      <c r="G197" s="14">
        <v>282</v>
      </c>
      <c r="H197" s="14">
        <v>1</v>
      </c>
      <c r="I197" s="14">
        <v>0</v>
      </c>
      <c r="J197" s="14">
        <v>5</v>
      </c>
      <c r="K197" s="14">
        <v>2</v>
      </c>
      <c r="L197" s="14">
        <v>0</v>
      </c>
      <c r="M197" s="14">
        <v>0</v>
      </c>
      <c r="N197" s="14">
        <v>0</v>
      </c>
      <c r="O197" s="14">
        <v>0</v>
      </c>
      <c r="P197" s="14">
        <v>1</v>
      </c>
      <c r="Q197" s="14">
        <v>12</v>
      </c>
      <c r="R197" s="14">
        <v>0</v>
      </c>
      <c r="S197" s="14">
        <v>15</v>
      </c>
      <c r="T197" s="14">
        <v>19</v>
      </c>
      <c r="U197" s="14">
        <v>0</v>
      </c>
      <c r="V197" s="14">
        <v>0</v>
      </c>
      <c r="W197" s="14">
        <v>1</v>
      </c>
      <c r="X197" s="14">
        <v>5</v>
      </c>
      <c r="Y197" s="14">
        <v>0</v>
      </c>
      <c r="Z197" s="14">
        <v>20</v>
      </c>
      <c r="AA197" s="14">
        <v>2</v>
      </c>
      <c r="AB197" s="14">
        <v>0</v>
      </c>
      <c r="AC197" s="14">
        <v>497</v>
      </c>
    </row>
    <row r="198" spans="1:29">
      <c r="A198" s="21" t="s">
        <v>248</v>
      </c>
      <c r="B198" s="22">
        <v>58.001908960000002</v>
      </c>
      <c r="C198" s="22">
        <v>-94.929617329999999</v>
      </c>
      <c r="D198" s="23" t="s">
        <v>249</v>
      </c>
      <c r="E198" s="24">
        <v>14</v>
      </c>
      <c r="F198" s="14">
        <v>109</v>
      </c>
      <c r="G198" s="14">
        <v>375</v>
      </c>
      <c r="H198" s="14">
        <v>2</v>
      </c>
      <c r="I198" s="14">
        <v>0</v>
      </c>
      <c r="J198" s="14">
        <v>5</v>
      </c>
      <c r="K198" s="14">
        <v>2</v>
      </c>
      <c r="L198" s="14">
        <v>0</v>
      </c>
      <c r="M198" s="14">
        <v>2</v>
      </c>
      <c r="N198" s="14">
        <v>2</v>
      </c>
      <c r="O198" s="14">
        <v>0</v>
      </c>
      <c r="P198" s="14">
        <v>0</v>
      </c>
      <c r="Q198" s="14">
        <v>11</v>
      </c>
      <c r="R198" s="14">
        <v>6</v>
      </c>
      <c r="S198" s="14">
        <v>35</v>
      </c>
      <c r="T198" s="14">
        <v>6</v>
      </c>
      <c r="U198" s="14">
        <v>0</v>
      </c>
      <c r="V198" s="14">
        <v>0</v>
      </c>
      <c r="W198" s="14">
        <v>2</v>
      </c>
      <c r="X198" s="14">
        <v>5</v>
      </c>
      <c r="Y198" s="14">
        <v>0</v>
      </c>
      <c r="Z198" s="14">
        <v>42</v>
      </c>
      <c r="AA198" s="14">
        <v>2</v>
      </c>
      <c r="AB198" s="14">
        <v>0</v>
      </c>
      <c r="AC198" s="14">
        <v>601</v>
      </c>
    </row>
    <row r="199" spans="1:29">
      <c r="A199" s="21" t="s">
        <v>250</v>
      </c>
      <c r="B199" s="22">
        <v>58.206682229999998</v>
      </c>
      <c r="C199" s="22">
        <v>-94.386497449999993</v>
      </c>
      <c r="D199" s="23" t="s">
        <v>247</v>
      </c>
      <c r="E199" s="26">
        <v>15.5</v>
      </c>
      <c r="F199" s="14">
        <v>126</v>
      </c>
      <c r="G199" s="14">
        <v>431</v>
      </c>
      <c r="H199" s="14">
        <v>0</v>
      </c>
      <c r="I199" s="14">
        <v>0</v>
      </c>
      <c r="J199" s="14">
        <v>4</v>
      </c>
      <c r="K199" s="14">
        <v>0</v>
      </c>
      <c r="L199" s="14">
        <v>0</v>
      </c>
      <c r="M199" s="14">
        <v>1</v>
      </c>
      <c r="N199" s="14">
        <v>1</v>
      </c>
      <c r="O199" s="14">
        <v>0</v>
      </c>
      <c r="P199" s="14">
        <v>0</v>
      </c>
      <c r="Q199" s="14">
        <v>6</v>
      </c>
      <c r="R199" s="14">
        <v>1</v>
      </c>
      <c r="S199" s="14">
        <v>0</v>
      </c>
      <c r="T199" s="14">
        <v>0</v>
      </c>
      <c r="U199" s="14">
        <v>0</v>
      </c>
      <c r="V199" s="14">
        <v>0</v>
      </c>
      <c r="W199" s="14">
        <v>2</v>
      </c>
      <c r="X199" s="14">
        <v>4</v>
      </c>
      <c r="Y199" s="14">
        <v>0</v>
      </c>
      <c r="Z199" s="14">
        <v>0</v>
      </c>
      <c r="AA199" s="14">
        <v>0</v>
      </c>
      <c r="AB199" s="14">
        <v>0</v>
      </c>
      <c r="AC199" s="14">
        <v>572</v>
      </c>
    </row>
    <row r="200" spans="1:29">
      <c r="A200" s="21" t="s">
        <v>251</v>
      </c>
      <c r="B200" s="22">
        <v>58.206682229999998</v>
      </c>
      <c r="C200" s="22">
        <v>-94.386497449999993</v>
      </c>
      <c r="D200" s="23" t="s">
        <v>243</v>
      </c>
      <c r="E200" s="26">
        <v>11.5</v>
      </c>
      <c r="F200" s="14">
        <v>312</v>
      </c>
      <c r="G200" s="14">
        <v>262</v>
      </c>
      <c r="H200" s="14">
        <v>2</v>
      </c>
      <c r="I200" s="14">
        <v>0</v>
      </c>
      <c r="J200" s="14">
        <v>0</v>
      </c>
      <c r="K200" s="14">
        <v>7</v>
      </c>
      <c r="L200" s="14">
        <v>0</v>
      </c>
      <c r="M200" s="14">
        <v>1</v>
      </c>
      <c r="N200" s="14">
        <v>0</v>
      </c>
      <c r="O200" s="14">
        <v>0</v>
      </c>
      <c r="P200" s="14">
        <v>5</v>
      </c>
      <c r="Q200" s="14">
        <v>64</v>
      </c>
      <c r="R200" s="14">
        <v>0</v>
      </c>
      <c r="S200" s="14">
        <v>2</v>
      </c>
      <c r="T200" s="14">
        <v>0</v>
      </c>
      <c r="U200" s="14">
        <v>0</v>
      </c>
      <c r="V200" s="14">
        <v>0</v>
      </c>
      <c r="W200" s="14">
        <v>2</v>
      </c>
      <c r="X200" s="14">
        <v>1</v>
      </c>
      <c r="Y200" s="14">
        <v>0</v>
      </c>
      <c r="Z200" s="14">
        <v>0</v>
      </c>
      <c r="AA200" s="14">
        <v>1</v>
      </c>
      <c r="AB200" s="14">
        <v>0</v>
      </c>
      <c r="AC200" s="14">
        <v>659</v>
      </c>
    </row>
    <row r="201" spans="1:29">
      <c r="A201" s="21" t="s">
        <v>252</v>
      </c>
      <c r="B201" s="22">
        <v>58.206682229999998</v>
      </c>
      <c r="C201" s="22">
        <v>-94.386497449999993</v>
      </c>
      <c r="D201" s="23" t="s">
        <v>241</v>
      </c>
      <c r="E201" s="26">
        <v>5.5</v>
      </c>
      <c r="F201" s="14">
        <v>167</v>
      </c>
      <c r="G201" s="14">
        <v>355</v>
      </c>
      <c r="H201" s="14">
        <v>2</v>
      </c>
      <c r="I201" s="14">
        <v>0</v>
      </c>
      <c r="J201" s="14">
        <v>0</v>
      </c>
      <c r="K201" s="14">
        <v>4</v>
      </c>
      <c r="L201" s="14">
        <v>0</v>
      </c>
      <c r="M201" s="14">
        <v>1</v>
      </c>
      <c r="N201" s="14">
        <v>0</v>
      </c>
      <c r="O201" s="14">
        <v>0</v>
      </c>
      <c r="P201" s="14">
        <v>1</v>
      </c>
      <c r="Q201" s="14">
        <v>40</v>
      </c>
      <c r="R201" s="14">
        <v>0</v>
      </c>
      <c r="S201" s="14">
        <v>1</v>
      </c>
      <c r="T201" s="14">
        <v>0</v>
      </c>
      <c r="U201" s="14">
        <v>0</v>
      </c>
      <c r="V201" s="14">
        <v>0</v>
      </c>
      <c r="W201" s="14">
        <v>3</v>
      </c>
      <c r="X201" s="14">
        <v>0</v>
      </c>
      <c r="Y201" s="14">
        <v>0</v>
      </c>
      <c r="Z201" s="14">
        <v>0</v>
      </c>
      <c r="AA201" s="14">
        <v>0</v>
      </c>
      <c r="AB201" s="14">
        <v>0</v>
      </c>
      <c r="AC201" s="14">
        <v>574</v>
      </c>
    </row>
    <row r="202" spans="1:29">
      <c r="A202" s="21" t="s">
        <v>253</v>
      </c>
      <c r="B202" s="22">
        <v>57.921760650000003</v>
      </c>
      <c r="C202" s="22">
        <v>-95.100418959999999</v>
      </c>
      <c r="D202" s="23" t="s">
        <v>241</v>
      </c>
      <c r="E202" s="26">
        <v>10</v>
      </c>
      <c r="F202" s="14">
        <v>245</v>
      </c>
      <c r="G202" s="14">
        <v>249</v>
      </c>
      <c r="H202" s="14">
        <v>1</v>
      </c>
      <c r="I202" s="14">
        <v>0</v>
      </c>
      <c r="J202" s="14">
        <v>0</v>
      </c>
      <c r="K202" s="14">
        <v>1</v>
      </c>
      <c r="L202" s="14">
        <v>0</v>
      </c>
      <c r="M202" s="14">
        <v>0</v>
      </c>
      <c r="N202" s="14">
        <v>0</v>
      </c>
      <c r="O202" s="14">
        <v>0</v>
      </c>
      <c r="P202" s="14">
        <v>1</v>
      </c>
      <c r="Q202" s="14">
        <v>50</v>
      </c>
      <c r="R202" s="14">
        <v>0</v>
      </c>
      <c r="S202" s="14">
        <v>8</v>
      </c>
      <c r="T202" s="14">
        <v>0</v>
      </c>
      <c r="U202" s="14">
        <v>0</v>
      </c>
      <c r="V202" s="14">
        <v>0</v>
      </c>
      <c r="W202" s="14">
        <v>6</v>
      </c>
      <c r="X202" s="14">
        <v>0</v>
      </c>
      <c r="Y202" s="14">
        <v>0</v>
      </c>
      <c r="Z202" s="14">
        <v>0</v>
      </c>
      <c r="AA202" s="14">
        <v>1</v>
      </c>
      <c r="AB202" s="14">
        <v>0</v>
      </c>
      <c r="AC202" s="14">
        <v>562</v>
      </c>
    </row>
    <row r="203" spans="1:29">
      <c r="A203" s="21" t="s">
        <v>254</v>
      </c>
      <c r="B203" s="22">
        <v>57.921760650000003</v>
      </c>
      <c r="C203" s="22">
        <v>-95.100418959999999</v>
      </c>
      <c r="D203" s="23" t="s">
        <v>243</v>
      </c>
      <c r="E203" s="26">
        <v>13.5</v>
      </c>
      <c r="F203" s="14">
        <v>165</v>
      </c>
      <c r="G203" s="14">
        <v>261</v>
      </c>
      <c r="H203" s="14">
        <v>0</v>
      </c>
      <c r="I203" s="14">
        <v>0</v>
      </c>
      <c r="J203" s="14">
        <v>0</v>
      </c>
      <c r="K203" s="14">
        <v>9</v>
      </c>
      <c r="L203" s="14">
        <v>0</v>
      </c>
      <c r="M203" s="14">
        <v>0</v>
      </c>
      <c r="N203" s="14">
        <v>0</v>
      </c>
      <c r="O203" s="14">
        <v>0</v>
      </c>
      <c r="P203" s="14">
        <v>2</v>
      </c>
      <c r="Q203" s="14">
        <v>12</v>
      </c>
      <c r="R203" s="14">
        <v>0</v>
      </c>
      <c r="S203" s="14">
        <v>3</v>
      </c>
      <c r="T203" s="14">
        <v>0</v>
      </c>
      <c r="U203" s="14">
        <v>0</v>
      </c>
      <c r="V203" s="14">
        <v>0</v>
      </c>
      <c r="W203" s="14">
        <v>5</v>
      </c>
      <c r="X203" s="14">
        <v>0</v>
      </c>
      <c r="Y203" s="14">
        <v>0</v>
      </c>
      <c r="Z203" s="14">
        <v>0</v>
      </c>
      <c r="AA203" s="14">
        <v>0</v>
      </c>
      <c r="AB203" s="14">
        <v>0</v>
      </c>
      <c r="AC203" s="14">
        <v>457</v>
      </c>
    </row>
    <row r="204" spans="1:29">
      <c r="A204" s="21" t="s">
        <v>255</v>
      </c>
      <c r="B204" s="22">
        <v>57.921760650000003</v>
      </c>
      <c r="C204" s="22">
        <v>-95.100418959999999</v>
      </c>
      <c r="D204" s="23" t="s">
        <v>247</v>
      </c>
      <c r="E204" s="26">
        <v>26.5</v>
      </c>
      <c r="F204" s="14">
        <v>305</v>
      </c>
      <c r="G204" s="14">
        <v>176</v>
      </c>
      <c r="H204" s="14">
        <v>3</v>
      </c>
      <c r="I204" s="14">
        <v>0</v>
      </c>
      <c r="J204" s="14">
        <v>0</v>
      </c>
      <c r="K204" s="14">
        <v>12</v>
      </c>
      <c r="L204" s="14">
        <v>0</v>
      </c>
      <c r="M204" s="14">
        <v>0</v>
      </c>
      <c r="N204" s="14">
        <v>0</v>
      </c>
      <c r="O204" s="14">
        <v>0</v>
      </c>
      <c r="P204" s="14">
        <v>3</v>
      </c>
      <c r="Q204" s="14">
        <v>18</v>
      </c>
      <c r="R204" s="14">
        <v>0</v>
      </c>
      <c r="S204" s="14">
        <v>6</v>
      </c>
      <c r="T204" s="14">
        <v>0</v>
      </c>
      <c r="U204" s="14">
        <v>0</v>
      </c>
      <c r="V204" s="14">
        <v>0</v>
      </c>
      <c r="W204" s="14">
        <v>7</v>
      </c>
      <c r="X204" s="14">
        <v>1</v>
      </c>
      <c r="Y204" s="14">
        <v>0</v>
      </c>
      <c r="Z204" s="14">
        <v>0</v>
      </c>
      <c r="AA204" s="14">
        <v>0</v>
      </c>
      <c r="AB204" s="14">
        <v>0</v>
      </c>
      <c r="AC204" s="14">
        <v>531</v>
      </c>
    </row>
    <row r="205" spans="1:29">
      <c r="A205" s="21" t="s">
        <v>256</v>
      </c>
      <c r="B205" s="22">
        <v>58.094714019999998</v>
      </c>
      <c r="C205" s="22">
        <v>-95.625255390000007</v>
      </c>
      <c r="D205" s="23" t="s">
        <v>257</v>
      </c>
      <c r="E205" s="21" t="s">
        <v>258</v>
      </c>
      <c r="F205" s="14">
        <v>517</v>
      </c>
      <c r="G205" s="14">
        <v>11</v>
      </c>
      <c r="H205" s="14">
        <v>0</v>
      </c>
      <c r="I205" s="14">
        <v>0</v>
      </c>
      <c r="J205" s="14">
        <v>0</v>
      </c>
      <c r="K205" s="14">
        <v>2</v>
      </c>
      <c r="L205" s="14">
        <v>2</v>
      </c>
      <c r="M205" s="14">
        <v>0</v>
      </c>
      <c r="N205" s="14">
        <v>1</v>
      </c>
      <c r="O205" s="14">
        <v>0</v>
      </c>
      <c r="P205" s="14">
        <v>7</v>
      </c>
      <c r="Q205" s="14">
        <v>46</v>
      </c>
      <c r="R205" s="14">
        <v>0</v>
      </c>
      <c r="S205" s="14">
        <v>5</v>
      </c>
      <c r="T205" s="14">
        <v>0</v>
      </c>
      <c r="U205" s="14">
        <v>0</v>
      </c>
      <c r="V205" s="14">
        <v>0</v>
      </c>
      <c r="W205" s="14">
        <v>7</v>
      </c>
      <c r="X205" s="14">
        <v>0</v>
      </c>
      <c r="Y205" s="14">
        <v>0</v>
      </c>
      <c r="Z205" s="14">
        <v>0</v>
      </c>
      <c r="AA205" s="14">
        <v>0</v>
      </c>
      <c r="AB205" s="14">
        <v>0</v>
      </c>
      <c r="AC205" s="14">
        <v>598</v>
      </c>
    </row>
    <row r="206" spans="1:29">
      <c r="A206" s="21" t="s">
        <v>259</v>
      </c>
      <c r="B206" s="22">
        <v>58.04258901</v>
      </c>
      <c r="C206" s="22">
        <v>-95.46298213</v>
      </c>
      <c r="D206" s="23" t="s">
        <v>257</v>
      </c>
      <c r="E206" s="21" t="s">
        <v>260</v>
      </c>
      <c r="F206" s="14">
        <v>342</v>
      </c>
      <c r="G206" s="14">
        <v>116</v>
      </c>
      <c r="H206" s="14">
        <v>1</v>
      </c>
      <c r="I206" s="14">
        <v>0</v>
      </c>
      <c r="J206" s="14">
        <v>0</v>
      </c>
      <c r="K206" s="14">
        <v>3</v>
      </c>
      <c r="L206" s="14">
        <v>0</v>
      </c>
      <c r="M206" s="14">
        <v>0</v>
      </c>
      <c r="N206" s="14">
        <v>0</v>
      </c>
      <c r="O206" s="14">
        <v>0</v>
      </c>
      <c r="P206" s="14">
        <v>8</v>
      </c>
      <c r="Q206" s="14">
        <v>25</v>
      </c>
      <c r="R206" s="14">
        <v>0</v>
      </c>
      <c r="S206" s="14">
        <v>5</v>
      </c>
      <c r="T206" s="14">
        <v>0</v>
      </c>
      <c r="U206" s="14">
        <v>0</v>
      </c>
      <c r="V206" s="14">
        <v>0</v>
      </c>
      <c r="W206" s="14">
        <v>7</v>
      </c>
      <c r="X206" s="14">
        <v>0</v>
      </c>
      <c r="Y206" s="14">
        <v>0</v>
      </c>
      <c r="Z206" s="14">
        <v>0</v>
      </c>
      <c r="AA206" s="14">
        <v>0</v>
      </c>
      <c r="AB206" s="14">
        <v>0</v>
      </c>
      <c r="AC206" s="14">
        <v>507</v>
      </c>
    </row>
    <row r="207" spans="1:29">
      <c r="A207" s="21" t="s">
        <v>261</v>
      </c>
      <c r="B207" s="22">
        <v>57.980307349999997</v>
      </c>
      <c r="C207" s="22">
        <v>-95.476128810000006</v>
      </c>
      <c r="D207" s="23" t="s">
        <v>257</v>
      </c>
      <c r="E207" s="21" t="s">
        <v>262</v>
      </c>
      <c r="F207" s="14">
        <v>430</v>
      </c>
      <c r="G207" s="14">
        <v>60</v>
      </c>
      <c r="H207" s="14">
        <v>0</v>
      </c>
      <c r="I207" s="14">
        <v>0</v>
      </c>
      <c r="J207" s="14">
        <v>0</v>
      </c>
      <c r="K207" s="14">
        <v>6</v>
      </c>
      <c r="L207" s="14">
        <v>1</v>
      </c>
      <c r="M207" s="14">
        <v>0</v>
      </c>
      <c r="N207" s="14">
        <v>0</v>
      </c>
      <c r="O207" s="14">
        <v>0</v>
      </c>
      <c r="P207" s="14">
        <v>4</v>
      </c>
      <c r="Q207" s="14">
        <v>22</v>
      </c>
      <c r="R207" s="14">
        <v>0</v>
      </c>
      <c r="S207" s="14">
        <v>7</v>
      </c>
      <c r="T207" s="14">
        <v>3</v>
      </c>
      <c r="U207" s="14">
        <v>1</v>
      </c>
      <c r="V207" s="14">
        <v>0</v>
      </c>
      <c r="W207" s="14">
        <v>1</v>
      </c>
      <c r="X207" s="14">
        <v>0</v>
      </c>
      <c r="Y207" s="14">
        <v>1</v>
      </c>
      <c r="Z207" s="14">
        <v>0</v>
      </c>
      <c r="AA207" s="14">
        <v>0</v>
      </c>
      <c r="AB207" s="14">
        <v>0</v>
      </c>
      <c r="AC207" s="14">
        <v>536</v>
      </c>
    </row>
    <row r="208" spans="1:29">
      <c r="A208" s="21" t="s">
        <v>263</v>
      </c>
      <c r="B208" s="22">
        <v>58.007802329999997</v>
      </c>
      <c r="C208" s="22">
        <v>-95.285230540000001</v>
      </c>
      <c r="D208" s="23" t="s">
        <v>257</v>
      </c>
      <c r="E208" s="21" t="s">
        <v>264</v>
      </c>
      <c r="F208" s="14">
        <v>250</v>
      </c>
      <c r="G208" s="14">
        <v>229</v>
      </c>
      <c r="H208" s="14">
        <v>0</v>
      </c>
      <c r="I208" s="14">
        <v>0</v>
      </c>
      <c r="J208" s="14">
        <v>0</v>
      </c>
      <c r="K208" s="14">
        <v>4</v>
      </c>
      <c r="L208" s="14">
        <v>2</v>
      </c>
      <c r="M208" s="14">
        <v>0</v>
      </c>
      <c r="N208" s="14">
        <v>0</v>
      </c>
      <c r="O208" s="14">
        <v>0</v>
      </c>
      <c r="P208" s="14">
        <v>4</v>
      </c>
      <c r="Q208" s="14">
        <v>60</v>
      </c>
      <c r="R208" s="14">
        <v>0</v>
      </c>
      <c r="S208" s="14">
        <v>14</v>
      </c>
      <c r="T208" s="14">
        <v>0</v>
      </c>
      <c r="U208" s="14">
        <v>2</v>
      </c>
      <c r="V208" s="14">
        <v>0</v>
      </c>
      <c r="W208" s="14">
        <v>0</v>
      </c>
      <c r="X208" s="14">
        <v>1</v>
      </c>
      <c r="Y208" s="14">
        <v>0</v>
      </c>
      <c r="Z208" s="14">
        <v>0</v>
      </c>
      <c r="AA208" s="14">
        <v>0</v>
      </c>
      <c r="AB208" s="14">
        <v>0</v>
      </c>
      <c r="AC208" s="14">
        <v>566</v>
      </c>
    </row>
    <row r="209" spans="1:29">
      <c r="A209" s="21" t="s">
        <v>265</v>
      </c>
      <c r="B209" s="22">
        <v>58.043015650000001</v>
      </c>
      <c r="C209" s="22">
        <v>-95.167408899999998</v>
      </c>
      <c r="D209" s="23" t="s">
        <v>257</v>
      </c>
      <c r="E209" s="21" t="s">
        <v>266</v>
      </c>
      <c r="F209" s="14">
        <v>294</v>
      </c>
      <c r="G209" s="14">
        <v>221</v>
      </c>
      <c r="H209" s="14">
        <v>0</v>
      </c>
      <c r="I209" s="14">
        <v>0</v>
      </c>
      <c r="J209" s="14">
        <v>0</v>
      </c>
      <c r="K209" s="14">
        <v>1</v>
      </c>
      <c r="L209" s="14">
        <v>0</v>
      </c>
      <c r="M209" s="14">
        <v>0</v>
      </c>
      <c r="N209" s="14">
        <v>0</v>
      </c>
      <c r="O209" s="14">
        <v>0</v>
      </c>
      <c r="P209" s="14">
        <v>6</v>
      </c>
      <c r="Q209" s="14">
        <v>53</v>
      </c>
      <c r="R209" s="14">
        <v>0</v>
      </c>
      <c r="S209" s="14">
        <v>2</v>
      </c>
      <c r="T209" s="14">
        <v>0</v>
      </c>
      <c r="U209" s="14">
        <v>0</v>
      </c>
      <c r="V209" s="14">
        <v>0</v>
      </c>
      <c r="W209" s="14">
        <v>11</v>
      </c>
      <c r="X209" s="14">
        <v>0</v>
      </c>
      <c r="Y209" s="14">
        <v>0</v>
      </c>
      <c r="Z209" s="14">
        <v>0</v>
      </c>
      <c r="AA209" s="14">
        <v>0</v>
      </c>
      <c r="AB209" s="14">
        <v>0</v>
      </c>
      <c r="AC209" s="14">
        <v>588</v>
      </c>
    </row>
    <row r="210" spans="1:29">
      <c r="A210" s="21" t="s">
        <v>267</v>
      </c>
      <c r="B210" s="22">
        <v>57.991157319999999</v>
      </c>
      <c r="C210" s="22">
        <v>-95.176995579999996</v>
      </c>
      <c r="D210" s="23" t="s">
        <v>257</v>
      </c>
      <c r="E210" s="21" t="s">
        <v>266</v>
      </c>
      <c r="F210" s="14">
        <v>288</v>
      </c>
      <c r="G210" s="14">
        <v>159</v>
      </c>
      <c r="H210" s="14">
        <v>2</v>
      </c>
      <c r="I210" s="14">
        <v>0</v>
      </c>
      <c r="J210" s="14">
        <v>0</v>
      </c>
      <c r="K210" s="14">
        <v>1</v>
      </c>
      <c r="L210" s="14">
        <v>0</v>
      </c>
      <c r="M210" s="14">
        <v>0</v>
      </c>
      <c r="N210" s="14">
        <v>2</v>
      </c>
      <c r="O210" s="14">
        <v>0</v>
      </c>
      <c r="P210" s="14">
        <v>0</v>
      </c>
      <c r="Q210" s="14">
        <v>96</v>
      </c>
      <c r="R210" s="14">
        <v>0</v>
      </c>
      <c r="S210" s="14">
        <v>3</v>
      </c>
      <c r="T210" s="14">
        <v>2</v>
      </c>
      <c r="U210" s="14">
        <v>0</v>
      </c>
      <c r="V210" s="14">
        <v>0</v>
      </c>
      <c r="W210" s="14">
        <v>6</v>
      </c>
      <c r="X210" s="14">
        <v>0</v>
      </c>
      <c r="Y210" s="14">
        <v>0</v>
      </c>
      <c r="Z210" s="14">
        <v>0</v>
      </c>
      <c r="AA210" s="14">
        <v>0</v>
      </c>
      <c r="AB210" s="14">
        <v>0</v>
      </c>
      <c r="AC210" s="14">
        <v>559</v>
      </c>
    </row>
    <row r="211" spans="1:29">
      <c r="A211" s="21" t="s">
        <v>268</v>
      </c>
      <c r="B211" s="22">
        <v>57.942622319999998</v>
      </c>
      <c r="C211" s="22">
        <v>-95.125765610000002</v>
      </c>
      <c r="D211" s="23" t="s">
        <v>257</v>
      </c>
      <c r="E211" s="21" t="s">
        <v>269</v>
      </c>
      <c r="F211" s="14">
        <v>277</v>
      </c>
      <c r="G211" s="14">
        <v>224</v>
      </c>
      <c r="H211" s="14">
        <v>0</v>
      </c>
      <c r="I211" s="14">
        <v>0</v>
      </c>
      <c r="J211" s="14">
        <v>0</v>
      </c>
      <c r="K211" s="14">
        <v>2</v>
      </c>
      <c r="L211" s="14">
        <v>0</v>
      </c>
      <c r="M211" s="14">
        <v>0</v>
      </c>
      <c r="N211" s="14">
        <v>0</v>
      </c>
      <c r="O211" s="14">
        <v>0</v>
      </c>
      <c r="P211" s="14">
        <v>3</v>
      </c>
      <c r="Q211" s="14">
        <v>13</v>
      </c>
      <c r="R211" s="14">
        <v>0</v>
      </c>
      <c r="S211" s="14">
        <v>1</v>
      </c>
      <c r="T211" s="14">
        <v>0</v>
      </c>
      <c r="U211" s="14">
        <v>0</v>
      </c>
      <c r="V211" s="14">
        <v>0</v>
      </c>
      <c r="W211" s="14">
        <v>8</v>
      </c>
      <c r="X211" s="14">
        <v>0</v>
      </c>
      <c r="Y211" s="14">
        <v>0</v>
      </c>
      <c r="Z211" s="14">
        <v>0</v>
      </c>
      <c r="AA211" s="14">
        <v>0</v>
      </c>
      <c r="AB211" s="14">
        <v>0</v>
      </c>
      <c r="AC211" s="14">
        <v>528</v>
      </c>
    </row>
    <row r="212" spans="1:29">
      <c r="A212" s="21" t="s">
        <v>270</v>
      </c>
      <c r="B212" s="22">
        <v>57.870744000000002</v>
      </c>
      <c r="C212" s="22">
        <v>-95.210940609999994</v>
      </c>
      <c r="D212" s="23" t="s">
        <v>241</v>
      </c>
      <c r="E212" s="27">
        <v>1</v>
      </c>
      <c r="F212" s="14">
        <v>129</v>
      </c>
      <c r="G212" s="14">
        <v>253</v>
      </c>
      <c r="H212" s="14">
        <v>6</v>
      </c>
      <c r="I212" s="14">
        <v>0</v>
      </c>
      <c r="J212" s="14">
        <v>0</v>
      </c>
      <c r="K212" s="14">
        <v>1</v>
      </c>
      <c r="L212" s="14">
        <v>0</v>
      </c>
      <c r="M212" s="14">
        <v>0</v>
      </c>
      <c r="N212" s="14">
        <v>0</v>
      </c>
      <c r="O212" s="14">
        <v>0</v>
      </c>
      <c r="P212" s="14">
        <v>0</v>
      </c>
      <c r="Q212" s="14">
        <v>56</v>
      </c>
      <c r="R212" s="14">
        <v>0</v>
      </c>
      <c r="S212" s="14">
        <v>0</v>
      </c>
      <c r="T212" s="14">
        <v>0</v>
      </c>
      <c r="U212" s="14">
        <v>0</v>
      </c>
      <c r="V212" s="14">
        <v>0</v>
      </c>
      <c r="W212" s="14">
        <v>2</v>
      </c>
      <c r="X212" s="14">
        <v>0</v>
      </c>
      <c r="Y212" s="14">
        <v>0</v>
      </c>
      <c r="Z212" s="14">
        <v>0</v>
      </c>
      <c r="AA212" s="14">
        <v>0</v>
      </c>
      <c r="AB212" s="14">
        <v>0</v>
      </c>
      <c r="AC212" s="14">
        <v>447</v>
      </c>
    </row>
    <row r="213" spans="1:29">
      <c r="A213" s="21" t="s">
        <v>271</v>
      </c>
      <c r="B213" s="22">
        <v>57.870744000000002</v>
      </c>
      <c r="C213" s="22">
        <v>-95.210940609999994</v>
      </c>
      <c r="D213" s="23" t="s">
        <v>243</v>
      </c>
      <c r="E213" s="27">
        <v>6</v>
      </c>
      <c r="F213" s="14">
        <v>147</v>
      </c>
      <c r="G213" s="14">
        <v>363</v>
      </c>
      <c r="H213" s="14">
        <v>7</v>
      </c>
      <c r="I213" s="14">
        <v>0</v>
      </c>
      <c r="J213" s="14">
        <v>0</v>
      </c>
      <c r="K213" s="14">
        <v>0</v>
      </c>
      <c r="L213" s="14">
        <v>0</v>
      </c>
      <c r="M213" s="14">
        <v>0</v>
      </c>
      <c r="N213" s="14">
        <v>0</v>
      </c>
      <c r="O213" s="14">
        <v>0</v>
      </c>
      <c r="P213" s="14">
        <v>0</v>
      </c>
      <c r="Q213" s="14">
        <v>95</v>
      </c>
      <c r="R213" s="14">
        <v>0</v>
      </c>
      <c r="S213" s="14">
        <v>0</v>
      </c>
      <c r="T213" s="14">
        <v>0</v>
      </c>
      <c r="U213" s="14">
        <v>0</v>
      </c>
      <c r="V213" s="14">
        <v>0</v>
      </c>
      <c r="W213" s="14">
        <v>1</v>
      </c>
      <c r="X213" s="14">
        <v>0</v>
      </c>
      <c r="Y213" s="14">
        <v>0</v>
      </c>
      <c r="Z213" s="14">
        <v>0</v>
      </c>
      <c r="AA213" s="14">
        <v>3</v>
      </c>
      <c r="AB213" s="14">
        <v>0</v>
      </c>
      <c r="AC213" s="14">
        <v>616</v>
      </c>
    </row>
    <row r="214" spans="1:29">
      <c r="A214" s="21" t="s">
        <v>272</v>
      </c>
      <c r="B214" s="22">
        <v>57.870744000000002</v>
      </c>
      <c r="C214" s="22">
        <v>-95.210940609999994</v>
      </c>
      <c r="D214" s="23" t="s">
        <v>247</v>
      </c>
      <c r="E214" s="27">
        <v>16</v>
      </c>
      <c r="F214" s="14">
        <v>136</v>
      </c>
      <c r="G214" s="14">
        <v>385</v>
      </c>
      <c r="H214" s="14">
        <v>3</v>
      </c>
      <c r="I214" s="14">
        <v>0</v>
      </c>
      <c r="J214" s="14">
        <v>0</v>
      </c>
      <c r="K214" s="14">
        <v>0</v>
      </c>
      <c r="L214" s="14">
        <v>0</v>
      </c>
      <c r="M214" s="14">
        <v>0</v>
      </c>
      <c r="N214" s="14">
        <v>1</v>
      </c>
      <c r="O214" s="14">
        <v>0</v>
      </c>
      <c r="P214" s="14">
        <v>0</v>
      </c>
      <c r="Q214" s="14">
        <v>78</v>
      </c>
      <c r="R214" s="14">
        <v>0</v>
      </c>
      <c r="S214" s="14">
        <v>0</v>
      </c>
      <c r="T214" s="14">
        <v>0</v>
      </c>
      <c r="U214" s="14">
        <v>0</v>
      </c>
      <c r="V214" s="14">
        <v>0</v>
      </c>
      <c r="W214" s="14">
        <v>3</v>
      </c>
      <c r="X214" s="14">
        <v>0</v>
      </c>
      <c r="Y214" s="14">
        <v>0</v>
      </c>
      <c r="Z214" s="14">
        <v>0</v>
      </c>
      <c r="AA214" s="14">
        <v>2</v>
      </c>
      <c r="AB214" s="14">
        <v>0</v>
      </c>
      <c r="AC214" s="14">
        <v>608</v>
      </c>
    </row>
    <row r="215" spans="1:29">
      <c r="A215" s="21" t="s">
        <v>273</v>
      </c>
      <c r="B215" s="22">
        <v>57.863870650000003</v>
      </c>
      <c r="C215" s="22">
        <v>-95.031294009999996</v>
      </c>
      <c r="D215" s="23" t="s">
        <v>257</v>
      </c>
      <c r="E215" s="21" t="s">
        <v>274</v>
      </c>
      <c r="F215" s="14">
        <v>290</v>
      </c>
      <c r="G215" s="14">
        <v>151</v>
      </c>
      <c r="H215" s="14">
        <v>0</v>
      </c>
      <c r="I215" s="14">
        <v>0</v>
      </c>
      <c r="J215" s="14">
        <v>0</v>
      </c>
      <c r="K215" s="14">
        <v>2</v>
      </c>
      <c r="L215" s="14">
        <v>2</v>
      </c>
      <c r="M215" s="14">
        <v>1</v>
      </c>
      <c r="N215" s="14">
        <v>0</v>
      </c>
      <c r="O215" s="14">
        <v>0</v>
      </c>
      <c r="P215" s="14">
        <v>1</v>
      </c>
      <c r="Q215" s="14">
        <v>55</v>
      </c>
      <c r="R215" s="14">
        <v>0</v>
      </c>
      <c r="S215" s="14">
        <v>9</v>
      </c>
      <c r="T215" s="14">
        <v>0</v>
      </c>
      <c r="U215" s="14">
        <v>1</v>
      </c>
      <c r="V215" s="14">
        <v>0</v>
      </c>
      <c r="W215" s="14">
        <v>8</v>
      </c>
      <c r="X215" s="14">
        <v>0</v>
      </c>
      <c r="Y215" s="14">
        <v>0</v>
      </c>
      <c r="Z215" s="14">
        <v>0</v>
      </c>
      <c r="AA215" s="14">
        <v>1</v>
      </c>
      <c r="AB215" s="14">
        <v>0</v>
      </c>
      <c r="AC215" s="14">
        <v>521</v>
      </c>
    </row>
    <row r="216" spans="1:29">
      <c r="A216" s="21" t="s">
        <v>275</v>
      </c>
      <c r="B216" s="22">
        <v>57.933012349999998</v>
      </c>
      <c r="C216" s="22">
        <v>-95.412905519999995</v>
      </c>
      <c r="D216" s="23" t="s">
        <v>257</v>
      </c>
      <c r="E216" s="21" t="s">
        <v>262</v>
      </c>
      <c r="F216" s="14">
        <v>248</v>
      </c>
      <c r="G216" s="14">
        <v>236</v>
      </c>
      <c r="H216" s="14">
        <v>3</v>
      </c>
      <c r="I216" s="14">
        <v>0</v>
      </c>
      <c r="J216" s="14">
        <v>1</v>
      </c>
      <c r="K216" s="14">
        <v>1</v>
      </c>
      <c r="L216" s="14">
        <v>1</v>
      </c>
      <c r="M216" s="14">
        <v>0</v>
      </c>
      <c r="N216" s="14">
        <v>0</v>
      </c>
      <c r="O216" s="14">
        <v>0</v>
      </c>
      <c r="P216" s="14">
        <v>1</v>
      </c>
      <c r="Q216" s="14">
        <v>85</v>
      </c>
      <c r="R216" s="14">
        <v>0</v>
      </c>
      <c r="S216" s="14">
        <v>6</v>
      </c>
      <c r="T216" s="14">
        <v>2</v>
      </c>
      <c r="U216" s="14">
        <v>0</v>
      </c>
      <c r="V216" s="14">
        <v>0</v>
      </c>
      <c r="W216" s="14">
        <v>6</v>
      </c>
      <c r="X216" s="14">
        <v>1</v>
      </c>
      <c r="Y216" s="14">
        <v>0</v>
      </c>
      <c r="Z216" s="14">
        <v>0</v>
      </c>
      <c r="AA216" s="14">
        <v>0</v>
      </c>
      <c r="AB216" s="14">
        <v>0</v>
      </c>
      <c r="AC216" s="14">
        <v>590</v>
      </c>
    </row>
    <row r="217" spans="1:29">
      <c r="A217" s="21" t="s">
        <v>276</v>
      </c>
      <c r="B217" s="22">
        <v>57.860815700000003</v>
      </c>
      <c r="C217" s="22">
        <v>-95.540080500000002</v>
      </c>
      <c r="D217" s="23" t="s">
        <v>257</v>
      </c>
      <c r="E217" s="21" t="s">
        <v>277</v>
      </c>
      <c r="F217" s="14">
        <v>197</v>
      </c>
      <c r="G217" s="14">
        <v>280</v>
      </c>
      <c r="H217" s="14">
        <v>2</v>
      </c>
      <c r="I217" s="14">
        <v>0</v>
      </c>
      <c r="J217" s="14">
        <v>1</v>
      </c>
      <c r="K217" s="14">
        <v>2</v>
      </c>
      <c r="L217" s="14">
        <v>0</v>
      </c>
      <c r="M217" s="14">
        <v>0</v>
      </c>
      <c r="N217" s="14">
        <v>0</v>
      </c>
      <c r="O217" s="14">
        <v>0</v>
      </c>
      <c r="P217" s="14">
        <v>0</v>
      </c>
      <c r="Q217" s="14">
        <v>65</v>
      </c>
      <c r="R217" s="14">
        <v>0</v>
      </c>
      <c r="S217" s="14">
        <v>5</v>
      </c>
      <c r="T217" s="14">
        <v>0</v>
      </c>
      <c r="U217" s="14">
        <v>0</v>
      </c>
      <c r="V217" s="14">
        <v>0</v>
      </c>
      <c r="W217" s="14">
        <v>4</v>
      </c>
      <c r="X217" s="14">
        <v>1</v>
      </c>
      <c r="Y217" s="14">
        <v>0</v>
      </c>
      <c r="Z217" s="14">
        <v>0</v>
      </c>
      <c r="AA217" s="14">
        <v>0</v>
      </c>
      <c r="AB217" s="14">
        <v>0</v>
      </c>
      <c r="AC217" s="14">
        <v>556</v>
      </c>
    </row>
    <row r="218" spans="1:29">
      <c r="A218" s="21" t="s">
        <v>278</v>
      </c>
      <c r="B218" s="22">
        <v>57.756830720000004</v>
      </c>
      <c r="C218" s="22">
        <v>-95.646027169999996</v>
      </c>
      <c r="D218" s="23" t="s">
        <v>257</v>
      </c>
      <c r="E218" s="21" t="s">
        <v>279</v>
      </c>
      <c r="F218" s="14">
        <v>341</v>
      </c>
      <c r="G218" s="14">
        <v>196</v>
      </c>
      <c r="H218" s="14">
        <v>0</v>
      </c>
      <c r="I218" s="14">
        <v>0</v>
      </c>
      <c r="J218" s="14">
        <v>0</v>
      </c>
      <c r="K218" s="14">
        <v>3</v>
      </c>
      <c r="L218" s="14">
        <v>0</v>
      </c>
      <c r="M218" s="14">
        <v>0</v>
      </c>
      <c r="N218" s="14">
        <v>0</v>
      </c>
      <c r="O218" s="14">
        <v>0</v>
      </c>
      <c r="P218" s="14">
        <v>0</v>
      </c>
      <c r="Q218" s="14">
        <v>34</v>
      </c>
      <c r="R218" s="14">
        <v>0</v>
      </c>
      <c r="S218" s="14">
        <v>4</v>
      </c>
      <c r="T218" s="14">
        <v>0</v>
      </c>
      <c r="U218" s="14">
        <v>0</v>
      </c>
      <c r="V218" s="14">
        <v>0</v>
      </c>
      <c r="W218" s="14">
        <v>7</v>
      </c>
      <c r="X218" s="14">
        <v>0</v>
      </c>
      <c r="Y218" s="14">
        <v>0</v>
      </c>
      <c r="Z218" s="14">
        <v>0</v>
      </c>
      <c r="AA218" s="14">
        <v>0</v>
      </c>
      <c r="AB218" s="14">
        <v>0</v>
      </c>
      <c r="AC218" s="14">
        <v>585</v>
      </c>
    </row>
    <row r="219" spans="1:29">
      <c r="A219" s="21" t="s">
        <v>280</v>
      </c>
      <c r="B219" s="28">
        <v>57.650137409999999</v>
      </c>
      <c r="C219" s="28">
        <v>-95.779148820000003</v>
      </c>
      <c r="D219" s="23" t="s">
        <v>281</v>
      </c>
      <c r="E219" s="27">
        <v>0.5</v>
      </c>
      <c r="F219" s="14">
        <v>319</v>
      </c>
      <c r="G219" s="14">
        <v>199</v>
      </c>
      <c r="H219" s="14">
        <v>3</v>
      </c>
      <c r="I219" s="14">
        <v>0</v>
      </c>
      <c r="J219" s="14">
        <v>0</v>
      </c>
      <c r="K219" s="14">
        <v>0</v>
      </c>
      <c r="L219" s="14">
        <v>1</v>
      </c>
      <c r="M219" s="14">
        <v>0</v>
      </c>
      <c r="N219" s="14">
        <v>0</v>
      </c>
      <c r="O219" s="14">
        <v>0</v>
      </c>
      <c r="P219" s="14">
        <v>1</v>
      </c>
      <c r="Q219" s="14">
        <v>32</v>
      </c>
      <c r="R219" s="14">
        <v>0</v>
      </c>
      <c r="S219" s="14">
        <v>11</v>
      </c>
      <c r="T219" s="14">
        <v>0</v>
      </c>
      <c r="U219" s="14">
        <v>0</v>
      </c>
      <c r="V219" s="14">
        <v>0</v>
      </c>
      <c r="W219" s="14">
        <v>2</v>
      </c>
      <c r="X219" s="14">
        <v>0</v>
      </c>
      <c r="Y219" s="14">
        <v>0</v>
      </c>
      <c r="Z219" s="14">
        <v>0</v>
      </c>
      <c r="AA219" s="14">
        <v>0</v>
      </c>
      <c r="AB219" s="14">
        <v>0</v>
      </c>
      <c r="AC219" s="14">
        <v>568</v>
      </c>
    </row>
    <row r="220" spans="1:29">
      <c r="A220" s="21" t="s">
        <v>282</v>
      </c>
      <c r="B220" s="22">
        <v>57.729307370000001</v>
      </c>
      <c r="C220" s="22">
        <v>-95.459928910000002</v>
      </c>
      <c r="D220" s="23" t="s">
        <v>241</v>
      </c>
      <c r="E220" s="24">
        <v>2</v>
      </c>
      <c r="F220" s="14">
        <v>136</v>
      </c>
      <c r="G220" s="14">
        <v>479</v>
      </c>
      <c r="H220" s="14">
        <v>3</v>
      </c>
      <c r="I220" s="14">
        <v>0</v>
      </c>
      <c r="J220" s="14">
        <v>0</v>
      </c>
      <c r="K220" s="14">
        <v>3</v>
      </c>
      <c r="L220" s="14">
        <v>0</v>
      </c>
      <c r="M220" s="14">
        <v>0</v>
      </c>
      <c r="N220" s="14">
        <v>0</v>
      </c>
      <c r="O220" s="14">
        <v>0</v>
      </c>
      <c r="P220" s="14">
        <v>0</v>
      </c>
      <c r="Q220" s="14">
        <v>44</v>
      </c>
      <c r="R220" s="14">
        <v>0</v>
      </c>
      <c r="S220" s="14">
        <v>0</v>
      </c>
      <c r="T220" s="14">
        <v>1</v>
      </c>
      <c r="U220" s="14">
        <v>0</v>
      </c>
      <c r="V220" s="14">
        <v>0</v>
      </c>
      <c r="W220" s="14">
        <v>2</v>
      </c>
      <c r="X220" s="14">
        <v>0</v>
      </c>
      <c r="Y220" s="14">
        <v>0</v>
      </c>
      <c r="Z220" s="14">
        <v>0</v>
      </c>
      <c r="AA220" s="14">
        <v>0</v>
      </c>
      <c r="AB220" s="14">
        <v>0</v>
      </c>
      <c r="AC220" s="14">
        <v>668</v>
      </c>
    </row>
    <row r="221" spans="1:29">
      <c r="A221" s="21" t="s">
        <v>283</v>
      </c>
      <c r="B221" s="22">
        <v>57.729307370000001</v>
      </c>
      <c r="C221" s="22">
        <v>-95.459928910000002</v>
      </c>
      <c r="D221" s="23" t="s">
        <v>243</v>
      </c>
      <c r="E221" s="24">
        <v>6</v>
      </c>
      <c r="F221" s="14">
        <v>144</v>
      </c>
      <c r="G221" s="14">
        <v>280</v>
      </c>
      <c r="H221" s="14">
        <v>0</v>
      </c>
      <c r="I221" s="14">
        <v>1</v>
      </c>
      <c r="J221" s="14">
        <v>0</v>
      </c>
      <c r="K221" s="14">
        <v>1</v>
      </c>
      <c r="L221" s="14">
        <v>0</v>
      </c>
      <c r="M221" s="14">
        <v>0</v>
      </c>
      <c r="N221" s="14">
        <v>0</v>
      </c>
      <c r="O221" s="14">
        <v>0</v>
      </c>
      <c r="P221" s="14">
        <v>4</v>
      </c>
      <c r="Q221" s="14">
        <v>27</v>
      </c>
      <c r="R221" s="14">
        <v>0</v>
      </c>
      <c r="S221" s="14">
        <v>2</v>
      </c>
      <c r="T221" s="14">
        <v>0</v>
      </c>
      <c r="U221" s="14">
        <v>2</v>
      </c>
      <c r="V221" s="14">
        <v>0</v>
      </c>
      <c r="W221" s="14">
        <v>1</v>
      </c>
      <c r="X221" s="14">
        <v>0</v>
      </c>
      <c r="Y221" s="14">
        <v>0</v>
      </c>
      <c r="Z221" s="14">
        <v>0</v>
      </c>
      <c r="AA221" s="14">
        <v>0</v>
      </c>
      <c r="AB221" s="14">
        <v>0</v>
      </c>
      <c r="AC221" s="14">
        <v>462</v>
      </c>
    </row>
    <row r="222" spans="1:29">
      <c r="A222" s="21" t="s">
        <v>284</v>
      </c>
      <c r="B222" s="22">
        <v>57.729307370000001</v>
      </c>
      <c r="C222" s="22">
        <v>-95.459928910000002</v>
      </c>
      <c r="D222" s="23" t="s">
        <v>247</v>
      </c>
      <c r="E222" s="24">
        <v>11</v>
      </c>
      <c r="F222" s="14">
        <v>109</v>
      </c>
      <c r="G222" s="14">
        <v>393</v>
      </c>
      <c r="H222" s="14">
        <v>0</v>
      </c>
      <c r="I222" s="14">
        <v>0</v>
      </c>
      <c r="J222" s="14">
        <v>4</v>
      </c>
      <c r="K222" s="14">
        <v>3</v>
      </c>
      <c r="L222" s="14">
        <v>0</v>
      </c>
      <c r="M222" s="14">
        <v>0</v>
      </c>
      <c r="N222" s="14">
        <v>0</v>
      </c>
      <c r="O222" s="14">
        <v>0</v>
      </c>
      <c r="P222" s="14">
        <v>0</v>
      </c>
      <c r="Q222" s="14">
        <v>8</v>
      </c>
      <c r="R222" s="14">
        <v>0</v>
      </c>
      <c r="S222" s="14">
        <v>1</v>
      </c>
      <c r="T222" s="14">
        <v>1</v>
      </c>
      <c r="U222" s="14">
        <v>0</v>
      </c>
      <c r="V222" s="14">
        <v>0</v>
      </c>
      <c r="W222" s="14">
        <v>3</v>
      </c>
      <c r="X222" s="14">
        <v>4</v>
      </c>
      <c r="Y222" s="14">
        <v>0</v>
      </c>
      <c r="Z222" s="14">
        <v>0</v>
      </c>
      <c r="AA222" s="14">
        <v>0</v>
      </c>
      <c r="AB222" s="14">
        <v>0</v>
      </c>
      <c r="AC222" s="14">
        <v>522</v>
      </c>
    </row>
    <row r="223" spans="1:29">
      <c r="A223" s="21" t="s">
        <v>285</v>
      </c>
      <c r="B223" s="22">
        <v>57.729307370000001</v>
      </c>
      <c r="C223" s="22">
        <v>-95.459928910000002</v>
      </c>
      <c r="D223" s="23" t="s">
        <v>249</v>
      </c>
      <c r="E223" s="24">
        <v>16</v>
      </c>
      <c r="F223" s="14">
        <v>157</v>
      </c>
      <c r="G223" s="14">
        <v>362</v>
      </c>
      <c r="H223" s="14">
        <v>1</v>
      </c>
      <c r="I223" s="14">
        <v>0</v>
      </c>
      <c r="J223" s="14">
        <v>0</v>
      </c>
      <c r="K223" s="14">
        <v>0</v>
      </c>
      <c r="L223" s="14">
        <v>0</v>
      </c>
      <c r="M223" s="14">
        <v>0</v>
      </c>
      <c r="N223" s="14">
        <v>0</v>
      </c>
      <c r="O223" s="14">
        <v>0</v>
      </c>
      <c r="P223" s="14">
        <v>0</v>
      </c>
      <c r="Q223" s="14">
        <v>4</v>
      </c>
      <c r="R223" s="14">
        <v>1</v>
      </c>
      <c r="S223" s="14">
        <v>1</v>
      </c>
      <c r="T223" s="14">
        <v>1</v>
      </c>
      <c r="U223" s="14">
        <v>0</v>
      </c>
      <c r="V223" s="14">
        <v>0</v>
      </c>
      <c r="W223" s="14">
        <v>1</v>
      </c>
      <c r="X223" s="14">
        <v>0</v>
      </c>
      <c r="Y223" s="14">
        <v>0</v>
      </c>
      <c r="Z223" s="14">
        <v>0</v>
      </c>
      <c r="AA223" s="14">
        <v>0</v>
      </c>
      <c r="AB223" s="14">
        <v>0</v>
      </c>
      <c r="AC223" s="14">
        <v>528</v>
      </c>
    </row>
    <row r="224" spans="1:29">
      <c r="A224" s="21" t="s">
        <v>286</v>
      </c>
      <c r="B224" s="22">
        <v>57.729307370000001</v>
      </c>
      <c r="C224" s="22">
        <v>-95.459928910000002</v>
      </c>
      <c r="D224" s="23" t="s">
        <v>287</v>
      </c>
      <c r="E224" s="24">
        <v>22</v>
      </c>
      <c r="F224" s="14">
        <v>144</v>
      </c>
      <c r="G224" s="14">
        <v>361</v>
      </c>
      <c r="H224" s="14">
        <v>4</v>
      </c>
      <c r="I224" s="14">
        <v>0</v>
      </c>
      <c r="J224" s="14">
        <v>0</v>
      </c>
      <c r="K224" s="14">
        <v>0</v>
      </c>
      <c r="L224" s="14">
        <v>0</v>
      </c>
      <c r="M224" s="14">
        <v>0</v>
      </c>
      <c r="N224" s="14">
        <v>0</v>
      </c>
      <c r="O224" s="14">
        <v>0</v>
      </c>
      <c r="P224" s="14">
        <v>0</v>
      </c>
      <c r="Q224" s="14">
        <v>27</v>
      </c>
      <c r="R224" s="14">
        <v>1</v>
      </c>
      <c r="S224" s="14">
        <v>1</v>
      </c>
      <c r="T224" s="14">
        <v>0</v>
      </c>
      <c r="U224" s="14">
        <v>0</v>
      </c>
      <c r="V224" s="14">
        <v>0</v>
      </c>
      <c r="W224" s="14">
        <v>2</v>
      </c>
      <c r="X224" s="14">
        <v>0</v>
      </c>
      <c r="Y224" s="14">
        <v>0</v>
      </c>
      <c r="Z224" s="14">
        <v>0</v>
      </c>
      <c r="AA224" s="14">
        <v>0</v>
      </c>
      <c r="AB224" s="14">
        <v>0</v>
      </c>
      <c r="AC224" s="14">
        <v>540</v>
      </c>
    </row>
    <row r="225" spans="1:29">
      <c r="A225" s="21" t="s">
        <v>288</v>
      </c>
      <c r="B225" s="22">
        <v>57.835482339999999</v>
      </c>
      <c r="C225" s="22">
        <v>-95.246943939999994</v>
      </c>
      <c r="D225" s="23" t="s">
        <v>241</v>
      </c>
      <c r="E225" s="24">
        <v>1</v>
      </c>
      <c r="F225" s="14">
        <v>202</v>
      </c>
      <c r="G225" s="14">
        <v>220</v>
      </c>
      <c r="H225" s="14">
        <v>4</v>
      </c>
      <c r="I225" s="14">
        <v>0</v>
      </c>
      <c r="J225" s="14">
        <v>0</v>
      </c>
      <c r="K225" s="14">
        <v>0</v>
      </c>
      <c r="L225" s="14">
        <v>1</v>
      </c>
      <c r="M225" s="14">
        <v>0</v>
      </c>
      <c r="N225" s="14">
        <v>0</v>
      </c>
      <c r="O225" s="14">
        <v>0</v>
      </c>
      <c r="P225" s="14">
        <v>3</v>
      </c>
      <c r="Q225" s="14">
        <v>68</v>
      </c>
      <c r="R225" s="14">
        <v>0</v>
      </c>
      <c r="S225" s="14">
        <v>7</v>
      </c>
      <c r="T225" s="14">
        <v>0</v>
      </c>
      <c r="U225" s="14">
        <v>0</v>
      </c>
      <c r="V225" s="14">
        <v>0</v>
      </c>
      <c r="W225" s="14">
        <v>3</v>
      </c>
      <c r="X225" s="14">
        <v>0</v>
      </c>
      <c r="Y225" s="14">
        <v>0</v>
      </c>
      <c r="Z225" s="14">
        <v>0</v>
      </c>
      <c r="AA225" s="14">
        <v>2</v>
      </c>
      <c r="AB225" s="14">
        <v>0</v>
      </c>
      <c r="AC225" s="14">
        <v>510</v>
      </c>
    </row>
    <row r="226" spans="1:29">
      <c r="A226" s="21" t="s">
        <v>289</v>
      </c>
      <c r="B226" s="22">
        <v>57.835482339999999</v>
      </c>
      <c r="C226" s="22">
        <v>-95.246943939999994</v>
      </c>
      <c r="D226" s="23" t="s">
        <v>243</v>
      </c>
      <c r="E226" s="24">
        <v>6</v>
      </c>
      <c r="F226" s="14">
        <v>101</v>
      </c>
      <c r="G226" s="14">
        <v>293</v>
      </c>
      <c r="H226" s="14">
        <v>4</v>
      </c>
      <c r="I226" s="14">
        <v>0</v>
      </c>
      <c r="J226" s="14">
        <v>0</v>
      </c>
      <c r="K226" s="14">
        <v>2</v>
      </c>
      <c r="L226" s="14">
        <v>0</v>
      </c>
      <c r="M226" s="14">
        <v>0</v>
      </c>
      <c r="N226" s="14">
        <v>0</v>
      </c>
      <c r="O226" s="14">
        <v>0</v>
      </c>
      <c r="P226" s="14">
        <v>0</v>
      </c>
      <c r="Q226" s="14">
        <v>78</v>
      </c>
      <c r="R226" s="14">
        <v>0</v>
      </c>
      <c r="S226" s="14">
        <v>0</v>
      </c>
      <c r="T226" s="14">
        <v>0</v>
      </c>
      <c r="U226" s="14">
        <v>0</v>
      </c>
      <c r="V226" s="14">
        <v>0</v>
      </c>
      <c r="W226" s="14">
        <v>10</v>
      </c>
      <c r="X226" s="14">
        <v>0</v>
      </c>
      <c r="Y226" s="14">
        <v>3</v>
      </c>
      <c r="Z226" s="14">
        <v>0</v>
      </c>
      <c r="AA226" s="14">
        <v>0</v>
      </c>
      <c r="AB226" s="14">
        <v>0</v>
      </c>
      <c r="AC226" s="14">
        <v>491</v>
      </c>
    </row>
    <row r="227" spans="1:29">
      <c r="A227" s="21" t="s">
        <v>290</v>
      </c>
      <c r="B227" s="22">
        <v>57.835482339999999</v>
      </c>
      <c r="C227" s="22">
        <v>-95.246943939999994</v>
      </c>
      <c r="D227" s="23" t="s">
        <v>247</v>
      </c>
      <c r="E227" s="24">
        <v>11</v>
      </c>
      <c r="F227" s="14">
        <v>139</v>
      </c>
      <c r="G227" s="14">
        <v>296</v>
      </c>
      <c r="H227" s="14">
        <v>2</v>
      </c>
      <c r="I227" s="14">
        <v>0</v>
      </c>
      <c r="J227" s="14">
        <v>0</v>
      </c>
      <c r="K227" s="14">
        <v>0</v>
      </c>
      <c r="L227" s="14">
        <v>0</v>
      </c>
      <c r="M227" s="14">
        <v>0</v>
      </c>
      <c r="N227" s="14">
        <v>0</v>
      </c>
      <c r="O227" s="14">
        <v>0</v>
      </c>
      <c r="P227" s="14">
        <v>2</v>
      </c>
      <c r="Q227" s="14">
        <v>67</v>
      </c>
      <c r="R227" s="14">
        <v>0</v>
      </c>
      <c r="S227" s="14">
        <v>0</v>
      </c>
      <c r="T227" s="14">
        <v>0</v>
      </c>
      <c r="U227" s="14">
        <v>0</v>
      </c>
      <c r="V227" s="14">
        <v>0</v>
      </c>
      <c r="W227" s="14">
        <v>3</v>
      </c>
      <c r="X227" s="14">
        <v>0</v>
      </c>
      <c r="Y227" s="14">
        <v>0</v>
      </c>
      <c r="Z227" s="14">
        <v>0</v>
      </c>
      <c r="AA227" s="14">
        <v>0</v>
      </c>
      <c r="AB227" s="14">
        <v>0</v>
      </c>
      <c r="AC227" s="14">
        <v>509</v>
      </c>
    </row>
    <row r="228" spans="1:29">
      <c r="A228" s="21" t="s">
        <v>291</v>
      </c>
      <c r="B228" s="22">
        <v>57.835482339999999</v>
      </c>
      <c r="C228" s="22">
        <v>-95.246943939999994</v>
      </c>
      <c r="D228" s="25" t="s">
        <v>249</v>
      </c>
      <c r="E228" s="24">
        <v>12.5</v>
      </c>
      <c r="F228" s="14">
        <v>169</v>
      </c>
      <c r="G228" s="14">
        <v>301</v>
      </c>
      <c r="H228" s="14">
        <v>0</v>
      </c>
      <c r="I228" s="14">
        <v>0</v>
      </c>
      <c r="J228" s="14">
        <v>0</v>
      </c>
      <c r="K228" s="14">
        <v>0</v>
      </c>
      <c r="L228" s="14">
        <v>0</v>
      </c>
      <c r="M228" s="14">
        <v>1</v>
      </c>
      <c r="N228" s="14">
        <v>0</v>
      </c>
      <c r="O228" s="14">
        <v>0</v>
      </c>
      <c r="P228" s="14">
        <v>0</v>
      </c>
      <c r="Q228" s="14">
        <v>53</v>
      </c>
      <c r="R228" s="14">
        <v>0</v>
      </c>
      <c r="S228" s="14">
        <v>1</v>
      </c>
      <c r="T228" s="14">
        <v>0</v>
      </c>
      <c r="U228" s="14">
        <v>1</v>
      </c>
      <c r="V228" s="14">
        <v>0</v>
      </c>
      <c r="W228" s="14">
        <v>7</v>
      </c>
      <c r="X228" s="14">
        <v>0</v>
      </c>
      <c r="Y228" s="14">
        <v>0</v>
      </c>
      <c r="Z228" s="14">
        <v>0</v>
      </c>
      <c r="AA228" s="14">
        <v>0</v>
      </c>
      <c r="AB228" s="14">
        <v>0</v>
      </c>
      <c r="AC228" s="14">
        <v>533</v>
      </c>
    </row>
    <row r="229" spans="1:29">
      <c r="A229" s="21" t="s">
        <v>292</v>
      </c>
      <c r="B229" s="22">
        <v>57.835482339999999</v>
      </c>
      <c r="C229" s="22">
        <v>-95.246943939999994</v>
      </c>
      <c r="D229" s="23" t="s">
        <v>287</v>
      </c>
      <c r="E229" s="24">
        <v>18</v>
      </c>
      <c r="F229" s="14">
        <v>430</v>
      </c>
      <c r="G229" s="14">
        <v>137</v>
      </c>
      <c r="H229" s="14">
        <v>0</v>
      </c>
      <c r="I229" s="14">
        <v>0</v>
      </c>
      <c r="J229" s="14">
        <v>0</v>
      </c>
      <c r="K229" s="14">
        <v>2</v>
      </c>
      <c r="L229" s="14">
        <v>1</v>
      </c>
      <c r="M229" s="14">
        <v>0</v>
      </c>
      <c r="N229" s="14">
        <v>0</v>
      </c>
      <c r="O229" s="14">
        <v>0</v>
      </c>
      <c r="P229" s="14">
        <v>4</v>
      </c>
      <c r="Q229" s="14">
        <v>24</v>
      </c>
      <c r="R229" s="14">
        <v>0</v>
      </c>
      <c r="S229" s="14">
        <v>11</v>
      </c>
      <c r="T229" s="14">
        <v>1</v>
      </c>
      <c r="U229" s="14">
        <v>0</v>
      </c>
      <c r="V229" s="14">
        <v>0</v>
      </c>
      <c r="W229" s="14">
        <v>7</v>
      </c>
      <c r="X229" s="14">
        <v>0</v>
      </c>
      <c r="Y229" s="14">
        <v>0</v>
      </c>
      <c r="Z229" s="14">
        <v>0</v>
      </c>
      <c r="AA229" s="14">
        <v>0</v>
      </c>
      <c r="AB229" s="14">
        <v>0</v>
      </c>
      <c r="AC229" s="14">
        <v>617</v>
      </c>
    </row>
    <row r="230" spans="1:29">
      <c r="A230" s="21" t="s">
        <v>293</v>
      </c>
      <c r="B230" s="22">
        <v>57.773438970000001</v>
      </c>
      <c r="C230" s="22">
        <v>-94.805647449999995</v>
      </c>
      <c r="D230" s="23" t="s">
        <v>257</v>
      </c>
      <c r="E230" s="21" t="s">
        <v>294</v>
      </c>
      <c r="F230" s="14">
        <v>151</v>
      </c>
      <c r="G230" s="14">
        <v>274</v>
      </c>
      <c r="H230" s="14">
        <v>5</v>
      </c>
      <c r="I230" s="14">
        <v>0</v>
      </c>
      <c r="J230" s="14">
        <v>0</v>
      </c>
      <c r="K230" s="14">
        <v>0</v>
      </c>
      <c r="L230" s="14">
        <v>1</v>
      </c>
      <c r="M230" s="14">
        <v>0</v>
      </c>
      <c r="N230" s="14">
        <v>0</v>
      </c>
      <c r="O230" s="14">
        <v>0</v>
      </c>
      <c r="P230" s="14">
        <v>0</v>
      </c>
      <c r="Q230" s="14">
        <v>94</v>
      </c>
      <c r="R230" s="14">
        <v>0</v>
      </c>
      <c r="S230" s="14">
        <v>2</v>
      </c>
      <c r="T230" s="14">
        <v>0</v>
      </c>
      <c r="U230" s="14">
        <v>0</v>
      </c>
      <c r="V230" s="14">
        <v>0</v>
      </c>
      <c r="W230" s="14">
        <v>0</v>
      </c>
      <c r="X230" s="14">
        <v>1</v>
      </c>
      <c r="Y230" s="14">
        <v>1</v>
      </c>
      <c r="Z230" s="14">
        <v>0</v>
      </c>
      <c r="AA230" s="14">
        <v>0</v>
      </c>
      <c r="AB230" s="14">
        <v>0</v>
      </c>
      <c r="AC230" s="14">
        <v>529</v>
      </c>
    </row>
    <row r="231" spans="1:29">
      <c r="A231" s="21" t="s">
        <v>295</v>
      </c>
      <c r="B231" s="22">
        <v>57.592149020000001</v>
      </c>
      <c r="C231" s="22">
        <v>-95.166452379999996</v>
      </c>
      <c r="D231" s="25" t="s">
        <v>257</v>
      </c>
      <c r="E231" s="21" t="s">
        <v>260</v>
      </c>
      <c r="F231" s="14">
        <v>268</v>
      </c>
      <c r="G231" s="14">
        <v>250</v>
      </c>
      <c r="H231" s="14">
        <v>5</v>
      </c>
      <c r="I231" s="14">
        <v>0</v>
      </c>
      <c r="J231" s="14">
        <v>0</v>
      </c>
      <c r="K231" s="14">
        <v>5</v>
      </c>
      <c r="L231" s="14">
        <v>0</v>
      </c>
      <c r="M231" s="14">
        <v>0</v>
      </c>
      <c r="N231" s="14">
        <v>0</v>
      </c>
      <c r="O231" s="14">
        <v>0</v>
      </c>
      <c r="P231" s="14">
        <v>2</v>
      </c>
      <c r="Q231" s="14">
        <v>67</v>
      </c>
      <c r="R231" s="14">
        <v>0</v>
      </c>
      <c r="S231" s="14">
        <v>4</v>
      </c>
      <c r="T231" s="14">
        <v>1</v>
      </c>
      <c r="U231" s="14">
        <v>0</v>
      </c>
      <c r="V231" s="14">
        <v>0</v>
      </c>
      <c r="W231" s="14">
        <v>3</v>
      </c>
      <c r="X231" s="14">
        <v>0</v>
      </c>
      <c r="Y231" s="14">
        <v>0</v>
      </c>
      <c r="Z231" s="14">
        <v>0</v>
      </c>
      <c r="AA231" s="14">
        <v>0</v>
      </c>
      <c r="AB231" s="14">
        <v>0</v>
      </c>
      <c r="AC231" s="14">
        <v>605</v>
      </c>
    </row>
    <row r="232" spans="1:29">
      <c r="A232" s="21" t="s">
        <v>296</v>
      </c>
      <c r="B232" s="22">
        <v>57.561260699999998</v>
      </c>
      <c r="C232" s="22">
        <v>-95.319724010000002</v>
      </c>
      <c r="D232" s="23" t="s">
        <v>281</v>
      </c>
      <c r="E232" s="27">
        <v>1.2</v>
      </c>
      <c r="F232" s="14">
        <v>145</v>
      </c>
      <c r="G232" s="14">
        <v>324</v>
      </c>
      <c r="H232" s="14">
        <v>4</v>
      </c>
      <c r="I232" s="14">
        <v>2</v>
      </c>
      <c r="J232" s="14">
        <v>0</v>
      </c>
      <c r="K232" s="14">
        <v>0</v>
      </c>
      <c r="L232" s="14">
        <v>0</v>
      </c>
      <c r="M232" s="14">
        <v>0</v>
      </c>
      <c r="N232" s="14">
        <v>0</v>
      </c>
      <c r="O232" s="14">
        <v>0</v>
      </c>
      <c r="P232" s="14">
        <v>0</v>
      </c>
      <c r="Q232" s="14">
        <v>17</v>
      </c>
      <c r="R232" s="14">
        <v>0</v>
      </c>
      <c r="S232" s="14">
        <v>1</v>
      </c>
      <c r="T232" s="14">
        <v>3</v>
      </c>
      <c r="U232" s="14">
        <v>0</v>
      </c>
      <c r="V232" s="14">
        <v>0</v>
      </c>
      <c r="W232" s="14">
        <v>5</v>
      </c>
      <c r="X232" s="14">
        <v>0</v>
      </c>
      <c r="Y232" s="14">
        <v>0</v>
      </c>
      <c r="Z232" s="14">
        <v>0</v>
      </c>
      <c r="AA232" s="14">
        <v>0</v>
      </c>
      <c r="AB232" s="14">
        <v>0</v>
      </c>
      <c r="AC232" s="14">
        <v>501</v>
      </c>
    </row>
    <row r="233" spans="1:29">
      <c r="A233" s="21" t="s">
        <v>297</v>
      </c>
      <c r="B233" s="22">
        <v>57.703634020000003</v>
      </c>
      <c r="C233" s="22">
        <v>-95.262268980000002</v>
      </c>
      <c r="D233" s="23" t="s">
        <v>257</v>
      </c>
      <c r="E233" s="21" t="s">
        <v>298</v>
      </c>
      <c r="F233" s="14">
        <v>283</v>
      </c>
      <c r="G233" s="14">
        <v>180</v>
      </c>
      <c r="H233" s="14">
        <v>3</v>
      </c>
      <c r="I233" s="14">
        <v>0</v>
      </c>
      <c r="J233" s="14">
        <v>0</v>
      </c>
      <c r="K233" s="14">
        <v>0</v>
      </c>
      <c r="L233" s="14">
        <v>0</v>
      </c>
      <c r="M233" s="14">
        <v>0</v>
      </c>
      <c r="N233" s="14">
        <v>0</v>
      </c>
      <c r="O233" s="14">
        <v>0</v>
      </c>
      <c r="P233" s="14">
        <v>1</v>
      </c>
      <c r="Q233" s="14">
        <v>43</v>
      </c>
      <c r="R233" s="14">
        <v>0</v>
      </c>
      <c r="S233" s="14">
        <v>10</v>
      </c>
      <c r="T233" s="14">
        <v>0</v>
      </c>
      <c r="U233" s="14">
        <v>0</v>
      </c>
      <c r="V233" s="14">
        <v>0</v>
      </c>
      <c r="W233" s="14">
        <v>3</v>
      </c>
      <c r="X233" s="14">
        <v>0</v>
      </c>
      <c r="Y233" s="14">
        <v>0</v>
      </c>
      <c r="Z233" s="14">
        <v>0</v>
      </c>
      <c r="AA233" s="14">
        <v>1</v>
      </c>
      <c r="AB233" s="14">
        <v>0</v>
      </c>
      <c r="AC233" s="14">
        <v>524</v>
      </c>
    </row>
    <row r="234" spans="1:29">
      <c r="A234" s="21" t="s">
        <v>299</v>
      </c>
      <c r="B234" s="22">
        <v>58.128657250000003</v>
      </c>
      <c r="C234" s="22">
        <v>-94.581849070000004</v>
      </c>
      <c r="D234" s="23" t="s">
        <v>257</v>
      </c>
      <c r="E234" s="27">
        <v>8.5</v>
      </c>
      <c r="F234" s="14">
        <v>179</v>
      </c>
      <c r="G234" s="14">
        <v>276</v>
      </c>
      <c r="H234" s="14">
        <v>8</v>
      </c>
      <c r="I234" s="14">
        <v>1</v>
      </c>
      <c r="J234" s="14">
        <v>0</v>
      </c>
      <c r="K234" s="14">
        <v>7</v>
      </c>
      <c r="L234" s="14">
        <v>2</v>
      </c>
      <c r="M234" s="14">
        <v>0</v>
      </c>
      <c r="N234" s="14">
        <v>0</v>
      </c>
      <c r="O234" s="14">
        <v>0</v>
      </c>
      <c r="P234" s="14">
        <v>0</v>
      </c>
      <c r="Q234" s="14">
        <v>68</v>
      </c>
      <c r="R234" s="14">
        <v>0</v>
      </c>
      <c r="S234" s="14">
        <v>2</v>
      </c>
      <c r="T234" s="14">
        <v>0</v>
      </c>
      <c r="U234" s="14">
        <v>0</v>
      </c>
      <c r="V234" s="14">
        <v>0</v>
      </c>
      <c r="W234" s="14">
        <v>4</v>
      </c>
      <c r="X234" s="14">
        <v>0</v>
      </c>
      <c r="Y234" s="14">
        <v>0</v>
      </c>
      <c r="Z234" s="14">
        <v>0</v>
      </c>
      <c r="AA234" s="14">
        <v>0</v>
      </c>
      <c r="AB234" s="14">
        <v>0</v>
      </c>
      <c r="AC234" s="14">
        <v>547</v>
      </c>
    </row>
  </sheetData>
  <mergeCells count="1">
    <mergeCell ref="A1:AC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V234"/>
  <sheetViews>
    <sheetView workbookViewId="0">
      <selection sqref="A1:AC1"/>
    </sheetView>
  </sheetViews>
  <sheetFormatPr defaultColWidth="9.140625" defaultRowHeight="12.75"/>
  <cols>
    <col min="1" max="1" width="31.28515625" style="29" customWidth="1"/>
    <col min="2" max="2" width="11.140625" style="66" customWidth="1"/>
    <col min="3" max="3" width="11.42578125" style="66" customWidth="1"/>
    <col min="4" max="4" width="32" style="8" customWidth="1"/>
    <col min="5" max="5" width="13.42578125" style="16" customWidth="1"/>
    <col min="6" max="6" width="13.42578125" style="37" customWidth="1"/>
    <col min="7" max="8" width="10.140625" style="37" customWidth="1"/>
    <col min="9" max="10" width="10.140625" style="31" customWidth="1"/>
    <col min="11" max="11" width="12.42578125" style="37" customWidth="1"/>
    <col min="12" max="12" width="10" style="37" customWidth="1"/>
    <col min="13" max="14" width="8" style="37" customWidth="1"/>
    <col min="15" max="15" width="12.28515625" style="37" customWidth="1"/>
    <col min="16" max="16" width="10.42578125" style="37" customWidth="1"/>
    <col min="17" max="17" width="12" style="31" customWidth="1"/>
    <col min="18" max="18" width="10" style="33" customWidth="1"/>
    <col min="19" max="19" width="8.140625" style="37" customWidth="1"/>
    <col min="20" max="20" width="11" style="37" customWidth="1"/>
    <col min="21" max="21" width="9.140625" style="37" customWidth="1"/>
    <col min="22" max="22" width="13.42578125" style="37" customWidth="1"/>
    <col min="23" max="23" width="11.85546875" style="37" customWidth="1"/>
    <col min="24" max="24" width="9.5703125" style="37" customWidth="1"/>
    <col min="25" max="25" width="9.5703125" style="31" customWidth="1"/>
    <col min="26" max="26" width="17" style="33" customWidth="1"/>
    <col min="27" max="27" width="8" style="37" customWidth="1"/>
    <col min="28" max="28" width="11.28515625" style="37" customWidth="1"/>
    <col min="29" max="29" width="9.42578125" style="33" customWidth="1"/>
    <col min="30" max="30" width="4.7109375" style="33" customWidth="1"/>
    <col min="31" max="31" width="10" style="35" customWidth="1"/>
    <col min="32" max="32" width="11.7109375" style="35" customWidth="1"/>
    <col min="33" max="34" width="9.140625" style="36"/>
    <col min="35" max="36" width="11" style="36" customWidth="1"/>
    <col min="37" max="38" width="9.140625" style="31"/>
    <col min="39" max="48" width="9.140625" style="37"/>
    <col min="49" max="16384" width="9.140625" style="8"/>
  </cols>
  <sheetData>
    <row r="1" spans="1:48" ht="15.75" customHeight="1">
      <c r="A1" s="7" t="s">
        <v>304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34"/>
    </row>
    <row r="2" spans="1:48" s="13" customFormat="1" ht="76.5">
      <c r="A2" s="32" t="s">
        <v>5</v>
      </c>
      <c r="B2" s="38" t="s">
        <v>7</v>
      </c>
      <c r="C2" s="38" t="s">
        <v>6</v>
      </c>
      <c r="D2" s="11" t="s">
        <v>8</v>
      </c>
      <c r="E2" s="11" t="s">
        <v>9</v>
      </c>
      <c r="F2" s="12" t="s">
        <v>10</v>
      </c>
      <c r="G2" s="12" t="s">
        <v>11</v>
      </c>
      <c r="H2" s="12" t="s">
        <v>12</v>
      </c>
      <c r="I2" s="12" t="s">
        <v>13</v>
      </c>
      <c r="J2" s="12" t="s">
        <v>14</v>
      </c>
      <c r="K2" s="12" t="s">
        <v>15</v>
      </c>
      <c r="L2" s="12" t="s">
        <v>16</v>
      </c>
      <c r="M2" s="12" t="s">
        <v>17</v>
      </c>
      <c r="N2" s="12" t="s">
        <v>301</v>
      </c>
      <c r="O2" s="12" t="s">
        <v>19</v>
      </c>
      <c r="P2" s="12" t="s">
        <v>20</v>
      </c>
      <c r="Q2" s="39" t="s">
        <v>305</v>
      </c>
      <c r="R2" s="11" t="s">
        <v>22</v>
      </c>
      <c r="S2" s="12" t="s">
        <v>23</v>
      </c>
      <c r="T2" s="12" t="s">
        <v>24</v>
      </c>
      <c r="U2" s="12" t="s">
        <v>25</v>
      </c>
      <c r="V2" s="12" t="s">
        <v>26</v>
      </c>
      <c r="W2" s="12" t="s">
        <v>27</v>
      </c>
      <c r="X2" s="12" t="s">
        <v>306</v>
      </c>
      <c r="Y2" s="39" t="s">
        <v>29</v>
      </c>
      <c r="Z2" s="12" t="s">
        <v>30</v>
      </c>
      <c r="AA2" s="12" t="s">
        <v>31</v>
      </c>
      <c r="AB2" s="12" t="s">
        <v>32</v>
      </c>
      <c r="AC2" s="12" t="s">
        <v>33</v>
      </c>
      <c r="AD2" s="12"/>
      <c r="AE2" s="11" t="s">
        <v>307</v>
      </c>
      <c r="AF2" s="11" t="s">
        <v>308</v>
      </c>
      <c r="AG2" s="39" t="s">
        <v>309</v>
      </c>
      <c r="AH2" s="39" t="s">
        <v>310</v>
      </c>
      <c r="AI2" s="39" t="s">
        <v>311</v>
      </c>
      <c r="AJ2" s="39" t="s">
        <v>312</v>
      </c>
      <c r="AK2" s="40" t="s">
        <v>33</v>
      </c>
      <c r="AM2" s="41"/>
      <c r="AN2" s="41"/>
      <c r="AO2" s="41"/>
      <c r="AP2" s="41"/>
      <c r="AQ2" s="41"/>
      <c r="AR2" s="41"/>
      <c r="AS2" s="41"/>
      <c r="AT2" s="41"/>
      <c r="AU2" s="41"/>
      <c r="AV2" s="41"/>
    </row>
    <row r="3" spans="1:48">
      <c r="A3" s="14" t="s">
        <v>34</v>
      </c>
      <c r="B3" s="42">
        <v>58.133884999999999</v>
      </c>
      <c r="C3" s="42">
        <v>-98.084804000000005</v>
      </c>
      <c r="D3" s="14" t="s">
        <v>35</v>
      </c>
      <c r="E3" s="14"/>
      <c r="F3" s="43">
        <v>81.603773584905653</v>
      </c>
      <c r="G3" s="43">
        <v>3.7735849056603774</v>
      </c>
      <c r="H3" s="43">
        <v>0</v>
      </c>
      <c r="I3" s="44">
        <v>0</v>
      </c>
      <c r="J3" s="44">
        <v>0</v>
      </c>
      <c r="K3" s="43">
        <v>0</v>
      </c>
      <c r="L3" s="43">
        <v>0.47169811320754718</v>
      </c>
      <c r="M3" s="43">
        <v>4.716981132075472</v>
      </c>
      <c r="N3" s="43">
        <v>0</v>
      </c>
      <c r="O3" s="43">
        <v>0</v>
      </c>
      <c r="P3" s="43">
        <v>0</v>
      </c>
      <c r="Q3" s="44">
        <v>3.3018867924528301</v>
      </c>
      <c r="R3" s="43">
        <v>0</v>
      </c>
      <c r="S3" s="43">
        <v>5.1886792452830193</v>
      </c>
      <c r="T3" s="43">
        <v>0</v>
      </c>
      <c r="U3" s="43">
        <v>0</v>
      </c>
      <c r="V3" s="43">
        <v>0</v>
      </c>
      <c r="W3" s="43">
        <v>0.94339622641509435</v>
      </c>
      <c r="X3" s="43">
        <v>0</v>
      </c>
      <c r="Y3" s="44">
        <v>0</v>
      </c>
      <c r="Z3" s="43">
        <v>0</v>
      </c>
      <c r="AA3" s="43">
        <v>0</v>
      </c>
      <c r="AB3" s="43">
        <v>0</v>
      </c>
      <c r="AC3" s="14">
        <f>SUM(F3:AB3)</f>
        <v>99.999999999999986</v>
      </c>
      <c r="AD3" s="14"/>
      <c r="AE3" s="35">
        <f>F3+K3</f>
        <v>81.603773584905653</v>
      </c>
      <c r="AF3" s="35">
        <f t="shared" ref="AF3:AF20" si="0">V3+U3+R3+Q3+P3+O3+N3+M3</f>
        <v>8.0188679245283012</v>
      </c>
      <c r="AG3" s="36">
        <f>W3+AB3</f>
        <v>0.94339622641509435</v>
      </c>
      <c r="AH3" s="36">
        <f t="shared" ref="AH3:AH20" si="1">Y3+X3+I3</f>
        <v>0</v>
      </c>
      <c r="AI3" s="36">
        <f t="shared" ref="AI3:AI20" si="2">G3+H3+J3</f>
        <v>3.7735849056603774</v>
      </c>
      <c r="AJ3" s="36">
        <f t="shared" ref="AJ3:AJ20" si="3">AA3+Z3+S3+L3</f>
        <v>5.6603773584905666</v>
      </c>
      <c r="AK3" s="31">
        <v>99.999999999999972</v>
      </c>
    </row>
    <row r="4" spans="1:48">
      <c r="A4" s="14" t="s">
        <v>36</v>
      </c>
      <c r="B4" s="42">
        <v>58.128802999999998</v>
      </c>
      <c r="C4" s="42">
        <v>-98.038522</v>
      </c>
      <c r="D4" s="14" t="s">
        <v>35</v>
      </c>
      <c r="E4" s="14"/>
      <c r="F4" s="43">
        <v>80.124223602484463</v>
      </c>
      <c r="G4" s="43">
        <v>8.695652173913043</v>
      </c>
      <c r="H4" s="43">
        <v>0</v>
      </c>
      <c r="I4" s="44">
        <v>0.6211180124223602</v>
      </c>
      <c r="J4" s="44">
        <v>0</v>
      </c>
      <c r="K4" s="43">
        <v>0</v>
      </c>
      <c r="L4" s="43">
        <v>0.6211180124223602</v>
      </c>
      <c r="M4" s="43">
        <v>0</v>
      </c>
      <c r="N4" s="43">
        <v>0</v>
      </c>
      <c r="O4" s="43">
        <v>0</v>
      </c>
      <c r="P4" s="43">
        <v>0</v>
      </c>
      <c r="Q4" s="44">
        <v>4.3478260869565215</v>
      </c>
      <c r="R4" s="43">
        <v>0</v>
      </c>
      <c r="S4" s="43">
        <v>4.3478260869565215</v>
      </c>
      <c r="T4" s="43">
        <v>0</v>
      </c>
      <c r="U4" s="43">
        <v>0</v>
      </c>
      <c r="V4" s="43">
        <v>0</v>
      </c>
      <c r="W4" s="43">
        <v>1.2422360248447204</v>
      </c>
      <c r="X4" s="43">
        <v>0</v>
      </c>
      <c r="Y4" s="44">
        <v>0</v>
      </c>
      <c r="Z4" s="43">
        <v>0</v>
      </c>
      <c r="AA4" s="43">
        <v>0</v>
      </c>
      <c r="AB4" s="43">
        <v>0</v>
      </c>
      <c r="AC4" s="14">
        <f t="shared" ref="AC4:AC20" si="4">SUM(F4:AB4)</f>
        <v>99.999999999999972</v>
      </c>
      <c r="AD4" s="14"/>
      <c r="AE4" s="35">
        <f t="shared" ref="AE4:AE27" si="5">F4+K4</f>
        <v>80.124223602484463</v>
      </c>
      <c r="AF4" s="35">
        <f t="shared" si="0"/>
        <v>4.3478260869565215</v>
      </c>
      <c r="AG4" s="36">
        <f t="shared" ref="AG4:AG27" si="6">W4+AB4</f>
        <v>1.2422360248447204</v>
      </c>
      <c r="AH4" s="36">
        <f t="shared" si="1"/>
        <v>0.6211180124223602</v>
      </c>
      <c r="AI4" s="36">
        <f t="shared" si="2"/>
        <v>8.695652173913043</v>
      </c>
      <c r="AJ4" s="36">
        <f t="shared" si="3"/>
        <v>4.9689440993788816</v>
      </c>
      <c r="AK4" s="31">
        <v>99.999999999999986</v>
      </c>
    </row>
    <row r="5" spans="1:48">
      <c r="A5" s="14" t="s">
        <v>37</v>
      </c>
      <c r="B5" s="42">
        <v>58.134991999999997</v>
      </c>
      <c r="C5" s="42">
        <v>-98.100290999999999</v>
      </c>
      <c r="D5" s="14" t="s">
        <v>35</v>
      </c>
      <c r="E5" s="14"/>
      <c r="F5" s="43">
        <v>94.827586206896555</v>
      </c>
      <c r="G5" s="43">
        <v>3.4482758620689653</v>
      </c>
      <c r="H5" s="43">
        <v>0</v>
      </c>
      <c r="I5" s="44">
        <v>0</v>
      </c>
      <c r="J5" s="44">
        <v>0</v>
      </c>
      <c r="K5" s="43">
        <v>0</v>
      </c>
      <c r="L5" s="43">
        <v>0</v>
      </c>
      <c r="M5" s="43">
        <v>0</v>
      </c>
      <c r="N5" s="43">
        <v>0</v>
      </c>
      <c r="O5" s="43">
        <v>0</v>
      </c>
      <c r="P5" s="43">
        <v>1.7241379310344827</v>
      </c>
      <c r="Q5" s="44">
        <v>0</v>
      </c>
      <c r="R5" s="43">
        <v>0</v>
      </c>
      <c r="S5" s="43">
        <v>0</v>
      </c>
      <c r="T5" s="43">
        <v>0</v>
      </c>
      <c r="U5" s="43">
        <v>0</v>
      </c>
      <c r="V5" s="43">
        <v>0</v>
      </c>
      <c r="W5" s="43">
        <v>0</v>
      </c>
      <c r="X5" s="43">
        <v>0</v>
      </c>
      <c r="Y5" s="44">
        <v>0</v>
      </c>
      <c r="Z5" s="43">
        <v>0</v>
      </c>
      <c r="AA5" s="43">
        <v>0</v>
      </c>
      <c r="AB5" s="43">
        <v>0</v>
      </c>
      <c r="AC5" s="14">
        <f t="shared" si="4"/>
        <v>100</v>
      </c>
      <c r="AD5" s="14"/>
      <c r="AE5" s="35">
        <f t="shared" si="5"/>
        <v>94.827586206896555</v>
      </c>
      <c r="AF5" s="35">
        <f t="shared" si="0"/>
        <v>1.7241379310344827</v>
      </c>
      <c r="AG5" s="36">
        <f t="shared" si="6"/>
        <v>0</v>
      </c>
      <c r="AH5" s="36">
        <f t="shared" si="1"/>
        <v>0</v>
      </c>
      <c r="AI5" s="36">
        <f t="shared" si="2"/>
        <v>3.4482758620689653</v>
      </c>
      <c r="AJ5" s="36">
        <f t="shared" si="3"/>
        <v>0</v>
      </c>
      <c r="AK5" s="31">
        <v>100</v>
      </c>
    </row>
    <row r="6" spans="1:48">
      <c r="A6" s="17" t="s">
        <v>38</v>
      </c>
      <c r="B6" s="42">
        <v>57.973362999999999</v>
      </c>
      <c r="C6" s="42">
        <v>-95.101500000000001</v>
      </c>
      <c r="D6" s="14" t="s">
        <v>35</v>
      </c>
      <c r="E6" s="17"/>
      <c r="F6" s="43">
        <v>40.206185567010309</v>
      </c>
      <c r="G6" s="43">
        <v>42.783505154639172</v>
      </c>
      <c r="H6" s="43">
        <v>0</v>
      </c>
      <c r="I6" s="44">
        <v>0</v>
      </c>
      <c r="J6" s="44">
        <v>0</v>
      </c>
      <c r="K6" s="43">
        <v>0</v>
      </c>
      <c r="L6" s="43">
        <v>0</v>
      </c>
      <c r="M6" s="43">
        <v>0</v>
      </c>
      <c r="N6" s="43">
        <v>0</v>
      </c>
      <c r="O6" s="43">
        <v>0</v>
      </c>
      <c r="P6" s="43">
        <v>0</v>
      </c>
      <c r="Q6" s="44">
        <v>9.7938144329896915</v>
      </c>
      <c r="R6" s="43">
        <v>0</v>
      </c>
      <c r="S6" s="43">
        <v>3.608247422680412</v>
      </c>
      <c r="T6" s="43">
        <v>0</v>
      </c>
      <c r="U6" s="43">
        <v>0</v>
      </c>
      <c r="V6" s="43">
        <v>0</v>
      </c>
      <c r="W6" s="43">
        <v>1.0309278350515463</v>
      </c>
      <c r="X6" s="43">
        <v>0</v>
      </c>
      <c r="Y6" s="44">
        <v>0</v>
      </c>
      <c r="Z6" s="43">
        <v>0</v>
      </c>
      <c r="AA6" s="43">
        <v>2.5773195876288657</v>
      </c>
      <c r="AB6" s="43">
        <v>0</v>
      </c>
      <c r="AC6" s="14">
        <f t="shared" si="4"/>
        <v>99.999999999999986</v>
      </c>
      <c r="AD6" s="14"/>
      <c r="AE6" s="35">
        <f t="shared" si="5"/>
        <v>40.206185567010309</v>
      </c>
      <c r="AF6" s="35">
        <f t="shared" si="0"/>
        <v>9.7938144329896915</v>
      </c>
      <c r="AG6" s="36">
        <f t="shared" si="6"/>
        <v>1.0309278350515463</v>
      </c>
      <c r="AH6" s="36">
        <f t="shared" si="1"/>
        <v>0</v>
      </c>
      <c r="AI6" s="36">
        <f t="shared" si="2"/>
        <v>42.783505154639172</v>
      </c>
      <c r="AJ6" s="36">
        <f t="shared" si="3"/>
        <v>6.1855670103092777</v>
      </c>
      <c r="AK6" s="31">
        <v>100</v>
      </c>
    </row>
    <row r="7" spans="1:48">
      <c r="A7" s="14" t="s">
        <v>39</v>
      </c>
      <c r="B7" s="42">
        <v>58.139657</v>
      </c>
      <c r="C7" s="42">
        <v>-98.133577000000002</v>
      </c>
      <c r="D7" s="14" t="s">
        <v>40</v>
      </c>
      <c r="E7" s="14"/>
      <c r="F7" s="43">
        <v>87.978142076502735</v>
      </c>
      <c r="G7" s="43">
        <v>5.4644808743169397</v>
      </c>
      <c r="H7" s="43">
        <v>0</v>
      </c>
      <c r="I7" s="44">
        <v>0</v>
      </c>
      <c r="J7" s="44">
        <v>0</v>
      </c>
      <c r="K7" s="43">
        <v>1.0928961748633881</v>
      </c>
      <c r="L7" s="43">
        <v>0</v>
      </c>
      <c r="M7" s="43">
        <v>0</v>
      </c>
      <c r="N7" s="43">
        <v>0</v>
      </c>
      <c r="O7" s="43">
        <v>0</v>
      </c>
      <c r="P7" s="43">
        <v>1.0928961748633881</v>
      </c>
      <c r="Q7" s="44">
        <v>1.639344262295082</v>
      </c>
      <c r="R7" s="43">
        <v>0</v>
      </c>
      <c r="S7" s="43">
        <v>1.639344262295082</v>
      </c>
      <c r="T7" s="43">
        <v>0</v>
      </c>
      <c r="U7" s="43">
        <v>0</v>
      </c>
      <c r="V7" s="43">
        <v>0</v>
      </c>
      <c r="W7" s="43">
        <v>0.54644808743169404</v>
      </c>
      <c r="X7" s="43">
        <v>0</v>
      </c>
      <c r="Y7" s="44">
        <v>0</v>
      </c>
      <c r="Z7" s="43">
        <v>0</v>
      </c>
      <c r="AA7" s="43">
        <v>0</v>
      </c>
      <c r="AB7" s="43">
        <v>0.54644808743169404</v>
      </c>
      <c r="AC7" s="14">
        <f t="shared" si="4"/>
        <v>100</v>
      </c>
      <c r="AD7" s="14"/>
      <c r="AE7" s="35">
        <f t="shared" si="5"/>
        <v>89.071038251366119</v>
      </c>
      <c r="AF7" s="35">
        <f t="shared" si="0"/>
        <v>2.7322404371584703</v>
      </c>
      <c r="AG7" s="36">
        <f t="shared" si="6"/>
        <v>1.0928961748633881</v>
      </c>
      <c r="AH7" s="36">
        <f t="shared" si="1"/>
        <v>0</v>
      </c>
      <c r="AI7" s="36">
        <f t="shared" si="2"/>
        <v>5.4644808743169397</v>
      </c>
      <c r="AJ7" s="36">
        <f t="shared" si="3"/>
        <v>1.639344262295082</v>
      </c>
      <c r="AK7" s="31">
        <v>99.999999999999986</v>
      </c>
    </row>
    <row r="8" spans="1:48">
      <c r="A8" s="14" t="s">
        <v>41</v>
      </c>
      <c r="B8" s="42">
        <v>58.092644</v>
      </c>
      <c r="C8" s="42">
        <v>-98.217738999999995</v>
      </c>
      <c r="D8" s="14" t="s">
        <v>35</v>
      </c>
      <c r="E8" s="14"/>
      <c r="F8" s="43">
        <v>85.61643835616438</v>
      </c>
      <c r="G8" s="43">
        <v>0</v>
      </c>
      <c r="H8" s="43">
        <v>0</v>
      </c>
      <c r="I8" s="44">
        <v>0</v>
      </c>
      <c r="J8" s="44">
        <v>0</v>
      </c>
      <c r="K8" s="43">
        <v>0</v>
      </c>
      <c r="L8" s="43">
        <v>0.68493150684931503</v>
      </c>
      <c r="M8" s="43">
        <v>0</v>
      </c>
      <c r="N8" s="43">
        <v>0</v>
      </c>
      <c r="O8" s="43">
        <v>0</v>
      </c>
      <c r="P8" s="43">
        <v>0.68493150684931503</v>
      </c>
      <c r="Q8" s="44">
        <v>5.4794520547945202</v>
      </c>
      <c r="R8" s="43">
        <v>0</v>
      </c>
      <c r="S8" s="43">
        <v>5.4794520547945202</v>
      </c>
      <c r="T8" s="43">
        <v>0</v>
      </c>
      <c r="U8" s="43">
        <v>0</v>
      </c>
      <c r="V8" s="43">
        <v>0</v>
      </c>
      <c r="W8" s="43">
        <v>2.054794520547945</v>
      </c>
      <c r="X8" s="43">
        <v>0</v>
      </c>
      <c r="Y8" s="44">
        <v>0</v>
      </c>
      <c r="Z8" s="43">
        <v>0</v>
      </c>
      <c r="AA8" s="43">
        <v>0</v>
      </c>
      <c r="AB8" s="43">
        <v>0</v>
      </c>
      <c r="AC8" s="14">
        <f t="shared" si="4"/>
        <v>99.999999999999986</v>
      </c>
      <c r="AD8" s="14"/>
      <c r="AE8" s="35">
        <f t="shared" si="5"/>
        <v>85.61643835616438</v>
      </c>
      <c r="AF8" s="35">
        <f t="shared" si="0"/>
        <v>6.1643835616438354</v>
      </c>
      <c r="AG8" s="36">
        <f t="shared" si="6"/>
        <v>2.054794520547945</v>
      </c>
      <c r="AH8" s="36">
        <f t="shared" si="1"/>
        <v>0</v>
      </c>
      <c r="AI8" s="36">
        <f t="shared" si="2"/>
        <v>0</v>
      </c>
      <c r="AJ8" s="36">
        <f t="shared" si="3"/>
        <v>6.1643835616438354</v>
      </c>
      <c r="AK8" s="31">
        <v>99.999999999999986</v>
      </c>
    </row>
    <row r="9" spans="1:48">
      <c r="A9" s="14" t="s">
        <v>42</v>
      </c>
      <c r="B9" s="42">
        <v>58.082748000000002</v>
      </c>
      <c r="C9" s="42">
        <v>-98.114884000000004</v>
      </c>
      <c r="D9" s="14" t="s">
        <v>35</v>
      </c>
      <c r="E9" s="14"/>
      <c r="F9" s="43">
        <v>85.542168674698786</v>
      </c>
      <c r="G9" s="43">
        <v>8.4337349397590362</v>
      </c>
      <c r="H9" s="43">
        <v>0</v>
      </c>
      <c r="I9" s="44">
        <v>0</v>
      </c>
      <c r="J9" s="44">
        <v>0</v>
      </c>
      <c r="K9" s="43">
        <v>0</v>
      </c>
      <c r="L9" s="43">
        <v>0</v>
      </c>
      <c r="M9" s="43">
        <v>0</v>
      </c>
      <c r="N9" s="43">
        <v>0</v>
      </c>
      <c r="O9" s="43">
        <v>0</v>
      </c>
      <c r="P9" s="43">
        <v>0</v>
      </c>
      <c r="Q9" s="44">
        <v>6.024096385542169</v>
      </c>
      <c r="R9" s="43">
        <v>0</v>
      </c>
      <c r="S9" s="43">
        <v>0</v>
      </c>
      <c r="T9" s="43">
        <v>0</v>
      </c>
      <c r="U9" s="43">
        <v>0</v>
      </c>
      <c r="V9" s="43">
        <v>0</v>
      </c>
      <c r="W9" s="43">
        <v>0</v>
      </c>
      <c r="X9" s="43">
        <v>0</v>
      </c>
      <c r="Y9" s="44">
        <v>0</v>
      </c>
      <c r="Z9" s="43">
        <v>0</v>
      </c>
      <c r="AA9" s="43">
        <v>0</v>
      </c>
      <c r="AB9" s="43">
        <v>0</v>
      </c>
      <c r="AC9" s="14">
        <f t="shared" si="4"/>
        <v>99.999999999999986</v>
      </c>
      <c r="AD9" s="14"/>
      <c r="AE9" s="35">
        <f t="shared" si="5"/>
        <v>85.542168674698786</v>
      </c>
      <c r="AF9" s="35">
        <f t="shared" si="0"/>
        <v>6.024096385542169</v>
      </c>
      <c r="AG9" s="36">
        <f t="shared" si="6"/>
        <v>0</v>
      </c>
      <c r="AH9" s="36">
        <f t="shared" si="1"/>
        <v>0</v>
      </c>
      <c r="AI9" s="36">
        <f t="shared" si="2"/>
        <v>8.4337349397590362</v>
      </c>
      <c r="AJ9" s="36">
        <f t="shared" si="3"/>
        <v>0</v>
      </c>
      <c r="AK9" s="31">
        <v>99.999999999999986</v>
      </c>
    </row>
    <row r="10" spans="1:48">
      <c r="A10" s="17" t="s">
        <v>43</v>
      </c>
      <c r="B10" s="42">
        <v>58.193196999999998</v>
      </c>
      <c r="C10" s="42">
        <v>-95.410970000000006</v>
      </c>
      <c r="D10" s="17" t="s">
        <v>35</v>
      </c>
      <c r="E10" s="17"/>
      <c r="F10" s="43">
        <v>46.400000000000006</v>
      </c>
      <c r="G10" s="43">
        <v>41.199999999999996</v>
      </c>
      <c r="H10" s="43">
        <v>0</v>
      </c>
      <c r="I10" s="44">
        <v>0</v>
      </c>
      <c r="J10" s="44">
        <v>0</v>
      </c>
      <c r="K10" s="43">
        <v>0</v>
      </c>
      <c r="L10" s="43">
        <v>1.6</v>
      </c>
      <c r="M10" s="43">
        <v>0.4</v>
      </c>
      <c r="N10" s="43">
        <v>0</v>
      </c>
      <c r="O10" s="43">
        <v>0</v>
      </c>
      <c r="P10" s="43">
        <v>3.5999999999999996</v>
      </c>
      <c r="Q10" s="44">
        <v>4.8</v>
      </c>
      <c r="R10" s="43">
        <v>0</v>
      </c>
      <c r="S10" s="43">
        <v>0.8</v>
      </c>
      <c r="T10" s="43">
        <v>0</v>
      </c>
      <c r="U10" s="43">
        <v>0</v>
      </c>
      <c r="V10" s="43">
        <v>0</v>
      </c>
      <c r="W10" s="43">
        <v>0.8</v>
      </c>
      <c r="X10" s="43">
        <v>0</v>
      </c>
      <c r="Y10" s="44">
        <v>0</v>
      </c>
      <c r="Z10" s="43">
        <v>0</v>
      </c>
      <c r="AA10" s="43">
        <v>0</v>
      </c>
      <c r="AB10" s="43">
        <v>0.4</v>
      </c>
      <c r="AC10" s="14">
        <f t="shared" si="4"/>
        <v>99.999999999999986</v>
      </c>
      <c r="AD10" s="14"/>
      <c r="AE10" s="35">
        <f t="shared" si="5"/>
        <v>46.400000000000006</v>
      </c>
      <c r="AF10" s="35">
        <f t="shared" si="0"/>
        <v>8.7999999999999989</v>
      </c>
      <c r="AG10" s="36">
        <f t="shared" si="6"/>
        <v>1.2000000000000002</v>
      </c>
      <c r="AH10" s="36">
        <f t="shared" si="1"/>
        <v>0</v>
      </c>
      <c r="AI10" s="36">
        <f t="shared" si="2"/>
        <v>41.199999999999996</v>
      </c>
      <c r="AJ10" s="36">
        <f t="shared" si="3"/>
        <v>2.4000000000000004</v>
      </c>
      <c r="AK10" s="31">
        <v>100</v>
      </c>
    </row>
    <row r="11" spans="1:48">
      <c r="A11" s="14" t="s">
        <v>44</v>
      </c>
      <c r="B11" s="42">
        <v>58.035065000000003</v>
      </c>
      <c r="C11" s="42">
        <v>-95.231831</v>
      </c>
      <c r="D11" s="14" t="s">
        <v>35</v>
      </c>
      <c r="E11" s="14"/>
      <c r="F11" s="43">
        <v>46.527777777777779</v>
      </c>
      <c r="G11" s="43">
        <v>27.083333333333332</v>
      </c>
      <c r="H11" s="43">
        <v>0.69444444444444442</v>
      </c>
      <c r="I11" s="44">
        <v>0</v>
      </c>
      <c r="J11" s="44">
        <v>0</v>
      </c>
      <c r="K11" s="43">
        <v>0</v>
      </c>
      <c r="L11" s="43">
        <v>0.69444444444444442</v>
      </c>
      <c r="M11" s="43">
        <v>0</v>
      </c>
      <c r="N11" s="43">
        <v>0</v>
      </c>
      <c r="O11" s="43">
        <v>0</v>
      </c>
      <c r="P11" s="43">
        <v>0</v>
      </c>
      <c r="Q11" s="44">
        <v>21.527777777777779</v>
      </c>
      <c r="R11" s="43">
        <v>0</v>
      </c>
      <c r="S11" s="43">
        <v>2.083333333333333</v>
      </c>
      <c r="T11" s="43">
        <v>0</v>
      </c>
      <c r="U11" s="43">
        <v>0</v>
      </c>
      <c r="V11" s="43">
        <v>0</v>
      </c>
      <c r="W11" s="43">
        <v>1.3888888888888888</v>
      </c>
      <c r="X11" s="43">
        <v>0</v>
      </c>
      <c r="Y11" s="44">
        <v>0</v>
      </c>
      <c r="Z11" s="43">
        <v>0</v>
      </c>
      <c r="AA11" s="43">
        <v>0</v>
      </c>
      <c r="AB11" s="43">
        <v>0</v>
      </c>
      <c r="AC11" s="14">
        <f t="shared" si="4"/>
        <v>99.999999999999986</v>
      </c>
      <c r="AD11" s="14"/>
      <c r="AE11" s="35">
        <f t="shared" si="5"/>
        <v>46.527777777777779</v>
      </c>
      <c r="AF11" s="35">
        <f t="shared" si="0"/>
        <v>21.527777777777779</v>
      </c>
      <c r="AG11" s="36">
        <f t="shared" si="6"/>
        <v>1.3888888888888888</v>
      </c>
      <c r="AH11" s="36">
        <f t="shared" si="1"/>
        <v>0</v>
      </c>
      <c r="AI11" s="36">
        <f t="shared" si="2"/>
        <v>27.777777777777775</v>
      </c>
      <c r="AJ11" s="36">
        <f t="shared" si="3"/>
        <v>2.7777777777777777</v>
      </c>
      <c r="AK11" s="31">
        <v>99.999999999999986</v>
      </c>
    </row>
    <row r="12" spans="1:48">
      <c r="A12" s="14" t="s">
        <v>45</v>
      </c>
      <c r="B12" s="42">
        <v>58.125968999999998</v>
      </c>
      <c r="C12" s="42">
        <v>-98.022385</v>
      </c>
      <c r="D12" s="14" t="s">
        <v>35</v>
      </c>
      <c r="E12" s="14"/>
      <c r="F12" s="43">
        <v>91.463414634146346</v>
      </c>
      <c r="G12" s="43">
        <v>1.2195121951219512</v>
      </c>
      <c r="H12" s="43">
        <v>0</v>
      </c>
      <c r="I12" s="44">
        <v>0</v>
      </c>
      <c r="J12" s="44">
        <v>0</v>
      </c>
      <c r="K12" s="43">
        <v>0</v>
      </c>
      <c r="L12" s="43">
        <v>0</v>
      </c>
      <c r="M12" s="43">
        <v>1.2195121951219512</v>
      </c>
      <c r="N12" s="43">
        <v>0</v>
      </c>
      <c r="O12" s="43">
        <v>0</v>
      </c>
      <c r="P12" s="43">
        <v>0.6097560975609756</v>
      </c>
      <c r="Q12" s="44">
        <v>0</v>
      </c>
      <c r="R12" s="43">
        <v>0</v>
      </c>
      <c r="S12" s="43">
        <v>4.2682926829268295</v>
      </c>
      <c r="T12" s="43">
        <v>0</v>
      </c>
      <c r="U12" s="43">
        <v>0</v>
      </c>
      <c r="V12" s="43">
        <v>0</v>
      </c>
      <c r="W12" s="43">
        <v>1.2195121951219512</v>
      </c>
      <c r="X12" s="43">
        <v>0</v>
      </c>
      <c r="Y12" s="44">
        <v>0</v>
      </c>
      <c r="Z12" s="43">
        <v>0</v>
      </c>
      <c r="AA12" s="43">
        <v>0</v>
      </c>
      <c r="AB12" s="43">
        <v>0</v>
      </c>
      <c r="AC12" s="14">
        <f t="shared" si="4"/>
        <v>100</v>
      </c>
      <c r="AD12" s="14"/>
      <c r="AE12" s="35">
        <f t="shared" si="5"/>
        <v>91.463414634146346</v>
      </c>
      <c r="AF12" s="35">
        <f t="shared" si="0"/>
        <v>1.8292682926829267</v>
      </c>
      <c r="AG12" s="36">
        <f t="shared" si="6"/>
        <v>1.2195121951219512</v>
      </c>
      <c r="AH12" s="36">
        <f t="shared" si="1"/>
        <v>0</v>
      </c>
      <c r="AI12" s="36">
        <f t="shared" si="2"/>
        <v>1.2195121951219512</v>
      </c>
      <c r="AJ12" s="36">
        <f t="shared" si="3"/>
        <v>4.2682926829268295</v>
      </c>
      <c r="AK12" s="31">
        <v>100</v>
      </c>
    </row>
    <row r="13" spans="1:48">
      <c r="A13" s="18" t="s">
        <v>46</v>
      </c>
      <c r="B13" s="42">
        <v>58.530386</v>
      </c>
      <c r="C13" s="42">
        <v>-96.237644000000003</v>
      </c>
      <c r="D13" s="18" t="s">
        <v>35</v>
      </c>
      <c r="E13" s="18"/>
      <c r="F13" s="43">
        <v>50</v>
      </c>
      <c r="G13" s="43">
        <v>15</v>
      </c>
      <c r="H13" s="43">
        <v>0</v>
      </c>
      <c r="I13" s="44">
        <v>0</v>
      </c>
      <c r="J13" s="44">
        <v>0</v>
      </c>
      <c r="K13" s="43">
        <v>0</v>
      </c>
      <c r="L13" s="43">
        <v>0</v>
      </c>
      <c r="M13" s="43">
        <v>0</v>
      </c>
      <c r="N13" s="43">
        <v>0</v>
      </c>
      <c r="O13" s="43">
        <v>0</v>
      </c>
      <c r="P13" s="43">
        <v>27.500000000000004</v>
      </c>
      <c r="Q13" s="44">
        <v>0</v>
      </c>
      <c r="R13" s="43">
        <v>0</v>
      </c>
      <c r="S13" s="43">
        <v>5</v>
      </c>
      <c r="T13" s="43">
        <v>0</v>
      </c>
      <c r="U13" s="43">
        <v>2.5</v>
      </c>
      <c r="V13" s="43">
        <v>0</v>
      </c>
      <c r="W13" s="43">
        <v>0</v>
      </c>
      <c r="X13" s="43">
        <v>0</v>
      </c>
      <c r="Y13" s="44">
        <v>0</v>
      </c>
      <c r="Z13" s="43">
        <v>0</v>
      </c>
      <c r="AA13" s="43">
        <v>0</v>
      </c>
      <c r="AB13" s="43">
        <v>0</v>
      </c>
      <c r="AC13" s="14">
        <f t="shared" si="4"/>
        <v>100</v>
      </c>
      <c r="AD13" s="14"/>
      <c r="AE13" s="35">
        <f t="shared" si="5"/>
        <v>50</v>
      </c>
      <c r="AF13" s="35">
        <f t="shared" si="0"/>
        <v>30.000000000000004</v>
      </c>
      <c r="AG13" s="36">
        <f t="shared" si="6"/>
        <v>0</v>
      </c>
      <c r="AH13" s="36">
        <f t="shared" si="1"/>
        <v>0</v>
      </c>
      <c r="AI13" s="36">
        <f t="shared" si="2"/>
        <v>15</v>
      </c>
      <c r="AJ13" s="36">
        <f t="shared" si="3"/>
        <v>5</v>
      </c>
      <c r="AK13" s="31">
        <v>100</v>
      </c>
    </row>
    <row r="14" spans="1:48">
      <c r="A14" s="18" t="s">
        <v>47</v>
      </c>
      <c r="B14" s="42">
        <v>57.974035000000001</v>
      </c>
      <c r="C14" s="42">
        <v>-95.028993</v>
      </c>
      <c r="D14" s="18" t="s">
        <v>35</v>
      </c>
      <c r="E14" s="18"/>
      <c r="F14" s="43">
        <v>36.942675159235669</v>
      </c>
      <c r="G14" s="43">
        <v>50.318471337579616</v>
      </c>
      <c r="H14" s="43">
        <v>0</v>
      </c>
      <c r="I14" s="44">
        <v>0</v>
      </c>
      <c r="J14" s="44">
        <v>0</v>
      </c>
      <c r="K14" s="43">
        <v>0.63694267515923575</v>
      </c>
      <c r="L14" s="43">
        <v>0</v>
      </c>
      <c r="M14" s="43">
        <v>1.2738853503184715</v>
      </c>
      <c r="N14" s="43">
        <v>0</v>
      </c>
      <c r="O14" s="43">
        <v>0</v>
      </c>
      <c r="P14" s="43">
        <v>0.63694267515923575</v>
      </c>
      <c r="Q14" s="44">
        <v>5.7324840764331215</v>
      </c>
      <c r="R14" s="43">
        <v>0</v>
      </c>
      <c r="S14" s="43">
        <v>3.8216560509554141</v>
      </c>
      <c r="T14" s="43">
        <v>0</v>
      </c>
      <c r="U14" s="43">
        <v>0</v>
      </c>
      <c r="V14" s="43">
        <v>0</v>
      </c>
      <c r="W14" s="43">
        <v>0.63694267515923575</v>
      </c>
      <c r="X14" s="43">
        <v>0</v>
      </c>
      <c r="Y14" s="44">
        <v>0</v>
      </c>
      <c r="Z14" s="43">
        <v>0</v>
      </c>
      <c r="AA14" s="43">
        <v>0</v>
      </c>
      <c r="AB14" s="43">
        <v>0</v>
      </c>
      <c r="AC14" s="14">
        <f t="shared" si="4"/>
        <v>99.999999999999986</v>
      </c>
      <c r="AD14" s="14"/>
      <c r="AE14" s="35">
        <f t="shared" si="5"/>
        <v>37.579617834394902</v>
      </c>
      <c r="AF14" s="35">
        <f t="shared" si="0"/>
        <v>7.6433121019108281</v>
      </c>
      <c r="AG14" s="36">
        <f t="shared" si="6"/>
        <v>0.63694267515923575</v>
      </c>
      <c r="AH14" s="36">
        <f t="shared" si="1"/>
        <v>0</v>
      </c>
      <c r="AI14" s="36">
        <f t="shared" si="2"/>
        <v>50.318471337579616</v>
      </c>
      <c r="AJ14" s="36">
        <f t="shared" si="3"/>
        <v>3.8216560509554141</v>
      </c>
      <c r="AK14" s="31">
        <v>99.999999999999986</v>
      </c>
    </row>
    <row r="15" spans="1:48">
      <c r="A15" s="18" t="s">
        <v>48</v>
      </c>
      <c r="B15" s="42">
        <v>58.211981999999999</v>
      </c>
      <c r="C15" s="42">
        <v>-95.713319999999996</v>
      </c>
      <c r="D15" s="18" t="s">
        <v>49</v>
      </c>
      <c r="E15" s="18"/>
      <c r="F15" s="43">
        <v>56.862745098039213</v>
      </c>
      <c r="G15" s="43">
        <v>33.986928104575163</v>
      </c>
      <c r="H15" s="43">
        <v>0</v>
      </c>
      <c r="I15" s="44">
        <v>0</v>
      </c>
      <c r="J15" s="44">
        <v>0</v>
      </c>
      <c r="K15" s="43">
        <v>0</v>
      </c>
      <c r="L15" s="43">
        <v>0</v>
      </c>
      <c r="M15" s="43">
        <v>0</v>
      </c>
      <c r="N15" s="43">
        <v>0</v>
      </c>
      <c r="O15" s="43">
        <v>0</v>
      </c>
      <c r="P15" s="43">
        <v>0</v>
      </c>
      <c r="Q15" s="44">
        <v>5.2287581699346406</v>
      </c>
      <c r="R15" s="43">
        <v>0</v>
      </c>
      <c r="S15" s="43">
        <v>1.3071895424836601</v>
      </c>
      <c r="T15" s="43">
        <v>0</v>
      </c>
      <c r="U15" s="43">
        <v>0</v>
      </c>
      <c r="V15" s="43">
        <v>0</v>
      </c>
      <c r="W15" s="43">
        <v>1.9607843137254901</v>
      </c>
      <c r="X15" s="43">
        <v>0.65359477124183007</v>
      </c>
      <c r="Y15" s="44">
        <v>0</v>
      </c>
      <c r="Z15" s="43">
        <v>0</v>
      </c>
      <c r="AA15" s="43">
        <v>0</v>
      </c>
      <c r="AB15" s="43">
        <v>0</v>
      </c>
      <c r="AC15" s="14">
        <f t="shared" si="4"/>
        <v>99.999999999999986</v>
      </c>
      <c r="AD15" s="14"/>
      <c r="AE15" s="35">
        <f t="shared" si="5"/>
        <v>56.862745098039213</v>
      </c>
      <c r="AF15" s="35">
        <f t="shared" si="0"/>
        <v>5.2287581699346406</v>
      </c>
      <c r="AG15" s="36">
        <f t="shared" si="6"/>
        <v>1.9607843137254901</v>
      </c>
      <c r="AH15" s="36">
        <f t="shared" si="1"/>
        <v>0.65359477124183007</v>
      </c>
      <c r="AI15" s="36">
        <f t="shared" si="2"/>
        <v>33.986928104575163</v>
      </c>
      <c r="AJ15" s="36">
        <f t="shared" si="3"/>
        <v>1.3071895424836601</v>
      </c>
      <c r="AK15" s="31">
        <v>100</v>
      </c>
    </row>
    <row r="16" spans="1:48">
      <c r="A16" s="18" t="s">
        <v>50</v>
      </c>
      <c r="B16" s="42">
        <v>58.062671999999999</v>
      </c>
      <c r="C16" s="42">
        <v>-95.102185000000006</v>
      </c>
      <c r="D16" s="14" t="s">
        <v>35</v>
      </c>
      <c r="E16" s="18"/>
      <c r="F16" s="43">
        <v>45.212765957446813</v>
      </c>
      <c r="G16" s="43">
        <v>41.48936170212766</v>
      </c>
      <c r="H16" s="43">
        <v>0</v>
      </c>
      <c r="I16" s="44">
        <v>0</v>
      </c>
      <c r="J16" s="44">
        <v>0</v>
      </c>
      <c r="K16" s="43">
        <v>0.53191489361702127</v>
      </c>
      <c r="L16" s="43">
        <v>1.5957446808510638</v>
      </c>
      <c r="M16" s="43">
        <v>0.53191489361702127</v>
      </c>
      <c r="N16" s="43">
        <v>0</v>
      </c>
      <c r="O16" s="43">
        <v>0</v>
      </c>
      <c r="P16" s="43">
        <v>0</v>
      </c>
      <c r="Q16" s="44">
        <v>6.9148936170212769</v>
      </c>
      <c r="R16" s="43">
        <v>0</v>
      </c>
      <c r="S16" s="43">
        <v>2.6595744680851063</v>
      </c>
      <c r="T16" s="43">
        <v>0</v>
      </c>
      <c r="U16" s="43">
        <v>0</v>
      </c>
      <c r="V16" s="43">
        <v>0</v>
      </c>
      <c r="W16" s="43">
        <v>1.0638297872340425</v>
      </c>
      <c r="X16" s="43">
        <v>0</v>
      </c>
      <c r="Y16" s="44">
        <v>0</v>
      </c>
      <c r="Z16" s="43">
        <v>0</v>
      </c>
      <c r="AA16" s="43">
        <v>0</v>
      </c>
      <c r="AB16" s="43">
        <v>0</v>
      </c>
      <c r="AC16" s="14">
        <f t="shared" si="4"/>
        <v>100.00000000000003</v>
      </c>
      <c r="AD16" s="14"/>
      <c r="AE16" s="35">
        <f t="shared" si="5"/>
        <v>45.744680851063833</v>
      </c>
      <c r="AF16" s="35">
        <f t="shared" si="0"/>
        <v>7.4468085106382986</v>
      </c>
      <c r="AG16" s="36">
        <f t="shared" si="6"/>
        <v>1.0638297872340425</v>
      </c>
      <c r="AH16" s="36">
        <f t="shared" si="1"/>
        <v>0</v>
      </c>
      <c r="AI16" s="36">
        <f t="shared" si="2"/>
        <v>41.48936170212766</v>
      </c>
      <c r="AJ16" s="36">
        <f t="shared" si="3"/>
        <v>4.2553191489361701</v>
      </c>
      <c r="AK16" s="31">
        <v>100</v>
      </c>
    </row>
    <row r="17" spans="1:48">
      <c r="A17" s="18" t="s">
        <v>51</v>
      </c>
      <c r="B17" s="42">
        <v>58.226560999999997</v>
      </c>
      <c r="C17" s="42">
        <v>-95.807012</v>
      </c>
      <c r="D17" s="14" t="s">
        <v>35</v>
      </c>
      <c r="E17" s="18"/>
      <c r="F17" s="43">
        <v>48.128342245989302</v>
      </c>
      <c r="G17" s="43">
        <v>36.898395721925134</v>
      </c>
      <c r="H17" s="43">
        <v>0</v>
      </c>
      <c r="I17" s="44">
        <v>0</v>
      </c>
      <c r="J17" s="44">
        <v>0</v>
      </c>
      <c r="K17" s="43">
        <v>0</v>
      </c>
      <c r="L17" s="43">
        <v>0.53475935828876997</v>
      </c>
      <c r="M17" s="43">
        <v>0.53475935828876997</v>
      </c>
      <c r="N17" s="43">
        <v>0</v>
      </c>
      <c r="O17" s="43">
        <v>0</v>
      </c>
      <c r="P17" s="43">
        <v>0.53475935828876997</v>
      </c>
      <c r="Q17" s="44">
        <v>7.4866310160427805</v>
      </c>
      <c r="R17" s="43">
        <v>0</v>
      </c>
      <c r="S17" s="43">
        <v>3.2085561497326207</v>
      </c>
      <c r="T17" s="43">
        <v>1.0695187165775399</v>
      </c>
      <c r="U17" s="43">
        <v>0</v>
      </c>
      <c r="V17" s="43">
        <v>0</v>
      </c>
      <c r="W17" s="43">
        <v>1.6042780748663104</v>
      </c>
      <c r="X17" s="43">
        <v>0</v>
      </c>
      <c r="Y17" s="44">
        <v>0</v>
      </c>
      <c r="Z17" s="43">
        <v>0</v>
      </c>
      <c r="AA17" s="43">
        <v>0</v>
      </c>
      <c r="AB17" s="43">
        <v>0</v>
      </c>
      <c r="AC17" s="14">
        <f t="shared" si="4"/>
        <v>99.999999999999986</v>
      </c>
      <c r="AD17" s="14"/>
      <c r="AE17" s="35">
        <f t="shared" si="5"/>
        <v>48.128342245989302</v>
      </c>
      <c r="AF17" s="35">
        <f t="shared" si="0"/>
        <v>8.5561497326203213</v>
      </c>
      <c r="AG17" s="36">
        <f t="shared" si="6"/>
        <v>1.6042780748663104</v>
      </c>
      <c r="AH17" s="36">
        <f t="shared" si="1"/>
        <v>0</v>
      </c>
      <c r="AI17" s="36">
        <f t="shared" si="2"/>
        <v>36.898395721925134</v>
      </c>
      <c r="AJ17" s="36">
        <f t="shared" si="3"/>
        <v>3.7433155080213907</v>
      </c>
      <c r="AK17" s="31">
        <v>100</v>
      </c>
    </row>
    <row r="18" spans="1:48">
      <c r="A18" s="18" t="s">
        <v>52</v>
      </c>
      <c r="B18" s="42">
        <v>58.44811</v>
      </c>
      <c r="C18" s="42">
        <v>-96.719149999999999</v>
      </c>
      <c r="D18" s="14" t="s">
        <v>35</v>
      </c>
      <c r="E18" s="18"/>
      <c r="F18" s="43">
        <v>63.392857142857139</v>
      </c>
      <c r="G18" s="43">
        <v>26.785714285714285</v>
      </c>
      <c r="H18" s="43">
        <v>0</v>
      </c>
      <c r="I18" s="44">
        <v>0</v>
      </c>
      <c r="J18" s="44">
        <v>0</v>
      </c>
      <c r="K18" s="43">
        <v>0.89285714285714279</v>
      </c>
      <c r="L18" s="43">
        <v>0</v>
      </c>
      <c r="M18" s="43">
        <v>0</v>
      </c>
      <c r="N18" s="43">
        <v>0</v>
      </c>
      <c r="O18" s="43">
        <v>0</v>
      </c>
      <c r="P18" s="43">
        <v>2.6785714285714284</v>
      </c>
      <c r="Q18" s="44">
        <v>0.89285714285714279</v>
      </c>
      <c r="R18" s="43">
        <v>0</v>
      </c>
      <c r="S18" s="43">
        <v>2.6785714285714284</v>
      </c>
      <c r="T18" s="43">
        <v>0</v>
      </c>
      <c r="U18" s="43">
        <v>0</v>
      </c>
      <c r="V18" s="43">
        <v>0</v>
      </c>
      <c r="W18" s="43">
        <v>2.6785714285714284</v>
      </c>
      <c r="X18" s="43">
        <v>0</v>
      </c>
      <c r="Y18" s="44">
        <v>0</v>
      </c>
      <c r="Z18" s="43">
        <v>0</v>
      </c>
      <c r="AA18" s="43">
        <v>0</v>
      </c>
      <c r="AB18" s="43">
        <v>0</v>
      </c>
      <c r="AC18" s="14">
        <f t="shared" si="4"/>
        <v>99.999999999999986</v>
      </c>
      <c r="AD18" s="14"/>
      <c r="AE18" s="35">
        <f t="shared" si="5"/>
        <v>64.285714285714278</v>
      </c>
      <c r="AF18" s="35">
        <f t="shared" si="0"/>
        <v>3.5714285714285712</v>
      </c>
      <c r="AG18" s="36">
        <f t="shared" si="6"/>
        <v>2.6785714285714284</v>
      </c>
      <c r="AH18" s="36">
        <f t="shared" si="1"/>
        <v>0</v>
      </c>
      <c r="AI18" s="36">
        <f t="shared" si="2"/>
        <v>26.785714285714285</v>
      </c>
      <c r="AJ18" s="36">
        <f t="shared" si="3"/>
        <v>2.6785714285714284</v>
      </c>
      <c r="AK18" s="31">
        <v>99.999999999999986</v>
      </c>
    </row>
    <row r="19" spans="1:48">
      <c r="A19" s="18" t="s">
        <v>53</v>
      </c>
      <c r="B19" s="42">
        <v>58.205579</v>
      </c>
      <c r="C19" s="42">
        <v>-96.075357999999994</v>
      </c>
      <c r="D19" s="14" t="s">
        <v>35</v>
      </c>
      <c r="E19" s="18"/>
      <c r="F19" s="43">
        <v>56.8</v>
      </c>
      <c r="G19" s="43">
        <v>20.8</v>
      </c>
      <c r="H19" s="43">
        <v>0</v>
      </c>
      <c r="I19" s="44">
        <v>0</v>
      </c>
      <c r="J19" s="44">
        <v>0</v>
      </c>
      <c r="K19" s="43">
        <v>0.8</v>
      </c>
      <c r="L19" s="43">
        <v>0</v>
      </c>
      <c r="M19" s="43">
        <v>4</v>
      </c>
      <c r="N19" s="43">
        <v>0</v>
      </c>
      <c r="O19" s="43">
        <v>0</v>
      </c>
      <c r="P19" s="43">
        <v>2.4</v>
      </c>
      <c r="Q19" s="44">
        <v>7.1999999999999993</v>
      </c>
      <c r="R19" s="43">
        <v>0</v>
      </c>
      <c r="S19" s="43">
        <v>4.8</v>
      </c>
      <c r="T19" s="43">
        <v>0</v>
      </c>
      <c r="U19" s="43">
        <v>0.8</v>
      </c>
      <c r="V19" s="43">
        <v>0</v>
      </c>
      <c r="W19" s="43">
        <v>2.4</v>
      </c>
      <c r="X19" s="43">
        <v>0</v>
      </c>
      <c r="Y19" s="44">
        <v>0</v>
      </c>
      <c r="Z19" s="43">
        <v>0</v>
      </c>
      <c r="AA19" s="43">
        <v>0</v>
      </c>
      <c r="AB19" s="43">
        <v>0</v>
      </c>
      <c r="AC19" s="14">
        <f t="shared" si="4"/>
        <v>100</v>
      </c>
      <c r="AD19" s="14"/>
      <c r="AE19" s="35">
        <f t="shared" si="5"/>
        <v>57.599999999999994</v>
      </c>
      <c r="AF19" s="35">
        <f t="shared" si="0"/>
        <v>14.399999999999999</v>
      </c>
      <c r="AG19" s="36">
        <f t="shared" si="6"/>
        <v>2.4</v>
      </c>
      <c r="AH19" s="36">
        <f t="shared" si="1"/>
        <v>0</v>
      </c>
      <c r="AI19" s="36">
        <f t="shared" si="2"/>
        <v>20.8</v>
      </c>
      <c r="AJ19" s="36">
        <f t="shared" si="3"/>
        <v>4.8</v>
      </c>
      <c r="AK19" s="31">
        <v>100</v>
      </c>
    </row>
    <row r="20" spans="1:48">
      <c r="A20" s="18" t="s">
        <v>54</v>
      </c>
      <c r="B20" s="42">
        <v>58.210451999999997</v>
      </c>
      <c r="C20" s="42">
        <v>-95.875967000000003</v>
      </c>
      <c r="D20" s="14" t="s">
        <v>35</v>
      </c>
      <c r="E20" s="18"/>
      <c r="F20" s="43">
        <v>43.75</v>
      </c>
      <c r="G20" s="43">
        <v>29.6875</v>
      </c>
      <c r="H20" s="43">
        <v>0</v>
      </c>
      <c r="I20" s="44">
        <v>0</v>
      </c>
      <c r="J20" s="44">
        <v>0</v>
      </c>
      <c r="K20" s="43">
        <v>3.125</v>
      </c>
      <c r="L20" s="43">
        <v>0</v>
      </c>
      <c r="M20" s="43">
        <v>0</v>
      </c>
      <c r="N20" s="43">
        <v>0</v>
      </c>
      <c r="O20" s="43">
        <v>0</v>
      </c>
      <c r="P20" s="43">
        <v>0</v>
      </c>
      <c r="Q20" s="44">
        <v>18.75</v>
      </c>
      <c r="R20" s="43">
        <v>0</v>
      </c>
      <c r="S20" s="43">
        <v>3.125</v>
      </c>
      <c r="T20" s="43">
        <v>0</v>
      </c>
      <c r="U20" s="43">
        <v>0</v>
      </c>
      <c r="V20" s="43">
        <v>0</v>
      </c>
      <c r="W20" s="43">
        <v>0.78125</v>
      </c>
      <c r="X20" s="43">
        <v>0</v>
      </c>
      <c r="Y20" s="44">
        <v>0</v>
      </c>
      <c r="Z20" s="43">
        <v>0</v>
      </c>
      <c r="AA20" s="43">
        <v>0</v>
      </c>
      <c r="AB20" s="43">
        <v>0.78125</v>
      </c>
      <c r="AC20" s="14">
        <f t="shared" si="4"/>
        <v>100</v>
      </c>
      <c r="AD20" s="14"/>
      <c r="AE20" s="35">
        <f t="shared" si="5"/>
        <v>46.875</v>
      </c>
      <c r="AF20" s="35">
        <f t="shared" si="0"/>
        <v>18.75</v>
      </c>
      <c r="AG20" s="36">
        <f t="shared" si="6"/>
        <v>1.5625</v>
      </c>
      <c r="AH20" s="36">
        <f t="shared" si="1"/>
        <v>0</v>
      </c>
      <c r="AI20" s="36">
        <f t="shared" si="2"/>
        <v>29.6875</v>
      </c>
      <c r="AJ20" s="36">
        <f t="shared" si="3"/>
        <v>3.125</v>
      </c>
      <c r="AK20" s="31">
        <v>100</v>
      </c>
    </row>
    <row r="21" spans="1:48" s="50" customFormat="1">
      <c r="A21" s="45" t="s">
        <v>55</v>
      </c>
      <c r="B21" s="46">
        <v>58.383370999999997</v>
      </c>
      <c r="C21" s="46">
        <v>-95.547318000000004</v>
      </c>
      <c r="D21" s="18" t="s">
        <v>56</v>
      </c>
      <c r="E21" s="18"/>
      <c r="F21" s="47" t="s">
        <v>313</v>
      </c>
      <c r="G21" s="47"/>
      <c r="H21" s="47"/>
      <c r="I21" s="47"/>
      <c r="J21" s="47"/>
      <c r="K21" s="47"/>
      <c r="L21" s="47"/>
      <c r="M21" s="47"/>
      <c r="N21" s="47"/>
      <c r="O21" s="47"/>
      <c r="P21" s="47"/>
      <c r="Q21" s="47"/>
      <c r="R21" s="47"/>
      <c r="S21" s="47"/>
      <c r="T21" s="47"/>
      <c r="U21" s="47"/>
      <c r="V21" s="47"/>
      <c r="W21" s="47"/>
      <c r="X21" s="47"/>
      <c r="Y21" s="47"/>
      <c r="Z21" s="47"/>
      <c r="AA21" s="47"/>
      <c r="AB21" s="47"/>
      <c r="AC21" s="47"/>
      <c r="AD21" s="47"/>
      <c r="AE21" s="47"/>
      <c r="AF21" s="47"/>
      <c r="AG21" s="47"/>
      <c r="AH21" s="47"/>
      <c r="AI21" s="47"/>
      <c r="AJ21" s="47"/>
      <c r="AK21" s="47"/>
      <c r="AL21" s="48"/>
      <c r="AM21" s="49"/>
      <c r="AN21" s="49"/>
      <c r="AO21" s="49"/>
      <c r="AP21" s="49"/>
      <c r="AQ21" s="49"/>
      <c r="AR21" s="49"/>
      <c r="AS21" s="49"/>
      <c r="AT21" s="49"/>
      <c r="AU21" s="49"/>
      <c r="AV21" s="49"/>
    </row>
    <row r="22" spans="1:48">
      <c r="A22" s="18" t="s">
        <v>57</v>
      </c>
      <c r="B22" s="42">
        <v>58.306747000000001</v>
      </c>
      <c r="C22" s="42">
        <v>-95.781429000000003</v>
      </c>
      <c r="D22" s="18" t="s">
        <v>35</v>
      </c>
      <c r="E22" s="18"/>
      <c r="F22" s="43">
        <v>51.111111111111107</v>
      </c>
      <c r="G22" s="43">
        <v>34.444444444444443</v>
      </c>
      <c r="H22" s="43">
        <v>0</v>
      </c>
      <c r="I22" s="44">
        <v>0</v>
      </c>
      <c r="J22" s="44">
        <v>0</v>
      </c>
      <c r="K22" s="43">
        <v>0</v>
      </c>
      <c r="L22" s="43">
        <v>2.2222222222222223</v>
      </c>
      <c r="M22" s="43">
        <v>0</v>
      </c>
      <c r="N22" s="43">
        <v>0</v>
      </c>
      <c r="O22" s="43">
        <v>0</v>
      </c>
      <c r="P22" s="43">
        <v>10</v>
      </c>
      <c r="Q22" s="44">
        <v>0</v>
      </c>
      <c r="R22" s="43">
        <v>0</v>
      </c>
      <c r="S22" s="43">
        <v>2.2222222222222223</v>
      </c>
      <c r="T22" s="43">
        <v>0</v>
      </c>
      <c r="U22" s="43">
        <v>0</v>
      </c>
      <c r="V22" s="43">
        <v>0</v>
      </c>
      <c r="W22" s="43">
        <v>0</v>
      </c>
      <c r="X22" s="43">
        <v>0</v>
      </c>
      <c r="Y22" s="44">
        <v>0</v>
      </c>
      <c r="Z22" s="43">
        <v>0</v>
      </c>
      <c r="AA22" s="43">
        <v>0</v>
      </c>
      <c r="AB22" s="43">
        <v>0</v>
      </c>
      <c r="AC22" s="14">
        <v>100</v>
      </c>
      <c r="AD22" s="14"/>
      <c r="AE22" s="35">
        <f t="shared" si="5"/>
        <v>51.111111111111107</v>
      </c>
      <c r="AF22" s="35">
        <f t="shared" ref="AF22:AF27" si="7">V22+U22+R22+Q22+P22+O22+N22+M22</f>
        <v>10</v>
      </c>
      <c r="AG22" s="36">
        <f t="shared" si="6"/>
        <v>0</v>
      </c>
      <c r="AH22" s="36">
        <f>Y22+X22+I22</f>
        <v>0</v>
      </c>
      <c r="AI22" s="36">
        <f>G22+H22+J22</f>
        <v>34.444444444444443</v>
      </c>
      <c r="AJ22" s="36">
        <f>AA22+Z22+S22+L22</f>
        <v>4.4444444444444446</v>
      </c>
      <c r="AK22" s="31">
        <v>99.999999999999986</v>
      </c>
    </row>
    <row r="23" spans="1:48">
      <c r="A23" s="18" t="s">
        <v>58</v>
      </c>
      <c r="B23" s="42">
        <v>58.721305999999998</v>
      </c>
      <c r="C23" s="42">
        <v>-95.036134000000004</v>
      </c>
      <c r="D23" s="18" t="s">
        <v>35</v>
      </c>
      <c r="E23" s="18"/>
      <c r="F23" s="43">
        <v>78.325123152709367</v>
      </c>
      <c r="G23" s="43">
        <v>10.344827586206897</v>
      </c>
      <c r="H23" s="43">
        <v>0.98522167487684731</v>
      </c>
      <c r="I23" s="44">
        <v>0</v>
      </c>
      <c r="J23" s="44">
        <v>0</v>
      </c>
      <c r="K23" s="43">
        <v>0.49261083743842365</v>
      </c>
      <c r="L23" s="43">
        <v>1.4778325123152709</v>
      </c>
      <c r="M23" s="43">
        <v>0</v>
      </c>
      <c r="N23" s="43">
        <v>0</v>
      </c>
      <c r="O23" s="43">
        <v>0</v>
      </c>
      <c r="P23" s="43">
        <v>1.9704433497536946</v>
      </c>
      <c r="Q23" s="44">
        <v>2.4630541871921183</v>
      </c>
      <c r="R23" s="43">
        <v>0</v>
      </c>
      <c r="S23" s="43">
        <v>1.9704433497536946</v>
      </c>
      <c r="T23" s="43">
        <v>0</v>
      </c>
      <c r="U23" s="43">
        <v>0</v>
      </c>
      <c r="V23" s="43">
        <v>0</v>
      </c>
      <c r="W23" s="43">
        <v>1.4778325123152709</v>
      </c>
      <c r="X23" s="43">
        <v>0.49261083743842365</v>
      </c>
      <c r="Y23" s="44">
        <v>0</v>
      </c>
      <c r="Z23" s="43">
        <v>0</v>
      </c>
      <c r="AA23" s="43">
        <v>0</v>
      </c>
      <c r="AB23" s="43">
        <v>0</v>
      </c>
      <c r="AC23" s="14">
        <v>100.00000000000001</v>
      </c>
      <c r="AD23" s="14"/>
      <c r="AE23" s="35">
        <f t="shared" si="5"/>
        <v>78.817733990147786</v>
      </c>
      <c r="AF23" s="35">
        <f t="shared" si="7"/>
        <v>4.4334975369458132</v>
      </c>
      <c r="AG23" s="36">
        <f t="shared" si="6"/>
        <v>1.4778325123152709</v>
      </c>
      <c r="AH23" s="36">
        <f t="shared" ref="AH23:AH27" si="8">Y23+X23+I23</f>
        <v>0.49261083743842365</v>
      </c>
      <c r="AI23" s="36">
        <f t="shared" ref="AI23:AI27" si="9">G23+H23+J23</f>
        <v>11.330049261083744</v>
      </c>
      <c r="AJ23" s="36">
        <f t="shared" ref="AJ23:AJ27" si="10">AA23+Z23+S23+L23</f>
        <v>3.4482758620689653</v>
      </c>
      <c r="AK23" s="31">
        <v>100</v>
      </c>
    </row>
    <row r="24" spans="1:48">
      <c r="A24" s="18" t="s">
        <v>59</v>
      </c>
      <c r="B24" s="42">
        <v>58.660746000000003</v>
      </c>
      <c r="C24" s="42">
        <v>-94.992168000000007</v>
      </c>
      <c r="D24" s="18" t="s">
        <v>60</v>
      </c>
      <c r="E24" s="18"/>
      <c r="F24" s="43">
        <v>6.0606060606060606</v>
      </c>
      <c r="G24" s="43">
        <v>90.909090909090907</v>
      </c>
      <c r="H24" s="43">
        <v>0</v>
      </c>
      <c r="I24" s="44">
        <v>0</v>
      </c>
      <c r="J24" s="44">
        <v>0</v>
      </c>
      <c r="K24" s="43">
        <v>0</v>
      </c>
      <c r="L24" s="43">
        <v>0</v>
      </c>
      <c r="M24" s="43">
        <v>0</v>
      </c>
      <c r="N24" s="43">
        <v>0</v>
      </c>
      <c r="O24" s="43">
        <v>0</v>
      </c>
      <c r="P24" s="43">
        <v>0</v>
      </c>
      <c r="Q24" s="44">
        <v>0</v>
      </c>
      <c r="R24" s="43">
        <v>0</v>
      </c>
      <c r="S24" s="43">
        <v>3.0303030303030303</v>
      </c>
      <c r="T24" s="43">
        <v>0</v>
      </c>
      <c r="U24" s="43">
        <v>0</v>
      </c>
      <c r="V24" s="43">
        <v>0</v>
      </c>
      <c r="W24" s="43">
        <v>0</v>
      </c>
      <c r="X24" s="43">
        <v>0</v>
      </c>
      <c r="Y24" s="44">
        <v>0</v>
      </c>
      <c r="Z24" s="43">
        <v>0</v>
      </c>
      <c r="AA24" s="43">
        <v>0</v>
      </c>
      <c r="AB24" s="43">
        <v>0</v>
      </c>
      <c r="AC24" s="14">
        <v>100</v>
      </c>
      <c r="AD24" s="14"/>
      <c r="AE24" s="35">
        <f t="shared" si="5"/>
        <v>6.0606060606060606</v>
      </c>
      <c r="AF24" s="35">
        <f t="shared" si="7"/>
        <v>0</v>
      </c>
      <c r="AG24" s="36">
        <f t="shared" si="6"/>
        <v>0</v>
      </c>
      <c r="AH24" s="36">
        <f t="shared" si="8"/>
        <v>0</v>
      </c>
      <c r="AI24" s="36">
        <f t="shared" si="9"/>
        <v>90.909090909090907</v>
      </c>
      <c r="AJ24" s="36">
        <f t="shared" si="10"/>
        <v>3.0303030303030303</v>
      </c>
      <c r="AK24" s="31">
        <v>100</v>
      </c>
    </row>
    <row r="25" spans="1:48">
      <c r="A25" s="18" t="s">
        <v>61</v>
      </c>
      <c r="B25" s="42">
        <v>58.287340999999998</v>
      </c>
      <c r="C25" s="42">
        <v>-95.976704999999995</v>
      </c>
      <c r="D25" s="18" t="s">
        <v>35</v>
      </c>
      <c r="E25" s="18"/>
      <c r="F25" s="43">
        <v>52.459016393442624</v>
      </c>
      <c r="G25" s="43">
        <v>34.972677595628419</v>
      </c>
      <c r="H25" s="43">
        <v>0</v>
      </c>
      <c r="I25" s="44">
        <v>0</v>
      </c>
      <c r="J25" s="44">
        <v>0</v>
      </c>
      <c r="K25" s="43">
        <v>0</v>
      </c>
      <c r="L25" s="43">
        <v>0.54644808743169404</v>
      </c>
      <c r="M25" s="43">
        <v>0</v>
      </c>
      <c r="N25" s="43">
        <v>0</v>
      </c>
      <c r="O25" s="43">
        <v>1.0928961748633881</v>
      </c>
      <c r="P25" s="43">
        <v>1.639344262295082</v>
      </c>
      <c r="Q25" s="44">
        <v>2.7322404371584699</v>
      </c>
      <c r="R25" s="43">
        <v>0</v>
      </c>
      <c r="S25" s="43">
        <v>4.918032786885246</v>
      </c>
      <c r="T25" s="43">
        <v>0</v>
      </c>
      <c r="U25" s="43">
        <v>0</v>
      </c>
      <c r="V25" s="43">
        <v>0</v>
      </c>
      <c r="W25" s="43">
        <v>1.0928961748633881</v>
      </c>
      <c r="X25" s="43">
        <v>0</v>
      </c>
      <c r="Y25" s="44">
        <v>0</v>
      </c>
      <c r="Z25" s="43">
        <v>0</v>
      </c>
      <c r="AA25" s="43">
        <v>0.54644808743169404</v>
      </c>
      <c r="AB25" s="43">
        <v>0</v>
      </c>
      <c r="AC25" s="14">
        <v>100.00000000000001</v>
      </c>
      <c r="AD25" s="14"/>
      <c r="AE25" s="35">
        <f t="shared" si="5"/>
        <v>52.459016393442624</v>
      </c>
      <c r="AF25" s="35">
        <f t="shared" si="7"/>
        <v>5.4644808743169397</v>
      </c>
      <c r="AG25" s="36">
        <f t="shared" si="6"/>
        <v>1.0928961748633881</v>
      </c>
      <c r="AH25" s="36">
        <f t="shared" si="8"/>
        <v>0</v>
      </c>
      <c r="AI25" s="36">
        <f t="shared" si="9"/>
        <v>34.972677595628419</v>
      </c>
      <c r="AJ25" s="36">
        <f t="shared" si="10"/>
        <v>6.0109289617486334</v>
      </c>
      <c r="AK25" s="31">
        <v>100.00000000000001</v>
      </c>
    </row>
    <row r="26" spans="1:48">
      <c r="A26" s="18" t="s">
        <v>62</v>
      </c>
      <c r="B26" s="42">
        <v>58.117140999999997</v>
      </c>
      <c r="C26" s="42">
        <v>-95.824072000000001</v>
      </c>
      <c r="D26" s="18" t="s">
        <v>35</v>
      </c>
      <c r="E26" s="18"/>
      <c r="F26" s="43">
        <v>70.078740157480311</v>
      </c>
      <c r="G26" s="43">
        <v>19.685039370078741</v>
      </c>
      <c r="H26" s="43">
        <v>0</v>
      </c>
      <c r="I26" s="44">
        <v>0</v>
      </c>
      <c r="J26" s="44">
        <v>0</v>
      </c>
      <c r="K26" s="43">
        <v>0</v>
      </c>
      <c r="L26" s="43">
        <v>0.78740157480314954</v>
      </c>
      <c r="M26" s="43">
        <v>0</v>
      </c>
      <c r="N26" s="43">
        <v>0</v>
      </c>
      <c r="O26" s="43">
        <v>0</v>
      </c>
      <c r="P26" s="43">
        <v>3.1496062992125982</v>
      </c>
      <c r="Q26" s="44">
        <v>1.5748031496062991</v>
      </c>
      <c r="R26" s="43">
        <v>0</v>
      </c>
      <c r="S26" s="43">
        <v>3.9370078740157481</v>
      </c>
      <c r="T26" s="43">
        <v>0</v>
      </c>
      <c r="U26" s="43">
        <v>0</v>
      </c>
      <c r="V26" s="43">
        <v>0</v>
      </c>
      <c r="W26" s="43">
        <v>0.78740157480314954</v>
      </c>
      <c r="X26" s="43">
        <v>0</v>
      </c>
      <c r="Y26" s="44">
        <v>0</v>
      </c>
      <c r="Z26" s="43">
        <v>0</v>
      </c>
      <c r="AA26" s="43">
        <v>0</v>
      </c>
      <c r="AB26" s="43">
        <v>0</v>
      </c>
      <c r="AC26" s="14">
        <v>100</v>
      </c>
      <c r="AD26" s="14"/>
      <c r="AE26" s="35">
        <f t="shared" si="5"/>
        <v>70.078740157480311</v>
      </c>
      <c r="AF26" s="35">
        <f t="shared" si="7"/>
        <v>4.7244094488188972</v>
      </c>
      <c r="AG26" s="36">
        <f t="shared" si="6"/>
        <v>0.78740157480314954</v>
      </c>
      <c r="AH26" s="36">
        <f t="shared" si="8"/>
        <v>0</v>
      </c>
      <c r="AI26" s="36">
        <f t="shared" si="9"/>
        <v>19.685039370078741</v>
      </c>
      <c r="AJ26" s="36">
        <f t="shared" si="10"/>
        <v>4.7244094488188981</v>
      </c>
      <c r="AK26" s="31">
        <v>100.00000000000001</v>
      </c>
    </row>
    <row r="27" spans="1:48">
      <c r="A27" s="18" t="s">
        <v>63</v>
      </c>
      <c r="B27" s="42">
        <v>58.129154999999997</v>
      </c>
      <c r="C27" s="42">
        <v>-98.047538000000003</v>
      </c>
      <c r="D27" s="18" t="s">
        <v>35</v>
      </c>
      <c r="E27" s="18"/>
      <c r="F27" s="43">
        <v>84.54106280193237</v>
      </c>
      <c r="G27" s="43">
        <v>10.628019323671497</v>
      </c>
      <c r="H27" s="43">
        <v>0</v>
      </c>
      <c r="I27" s="44">
        <v>0</v>
      </c>
      <c r="J27" s="44">
        <v>0</v>
      </c>
      <c r="K27" s="43">
        <v>0</v>
      </c>
      <c r="L27" s="43">
        <v>0.48309178743961351</v>
      </c>
      <c r="M27" s="43">
        <v>0</v>
      </c>
      <c r="N27" s="43">
        <v>0</v>
      </c>
      <c r="O27" s="43">
        <v>0</v>
      </c>
      <c r="P27" s="43">
        <v>0</v>
      </c>
      <c r="Q27" s="44">
        <v>1.932367149758454</v>
      </c>
      <c r="R27" s="43">
        <v>0</v>
      </c>
      <c r="S27" s="43">
        <v>1.932367149758454</v>
      </c>
      <c r="T27" s="43">
        <v>0</v>
      </c>
      <c r="U27" s="43">
        <v>0</v>
      </c>
      <c r="V27" s="43">
        <v>0</v>
      </c>
      <c r="W27" s="43">
        <v>0</v>
      </c>
      <c r="X27" s="43">
        <v>0</v>
      </c>
      <c r="Y27" s="44">
        <v>0</v>
      </c>
      <c r="Z27" s="43">
        <v>0</v>
      </c>
      <c r="AA27" s="43">
        <v>0</v>
      </c>
      <c r="AB27" s="43">
        <v>0.48309178743961351</v>
      </c>
      <c r="AC27" s="14">
        <v>100</v>
      </c>
      <c r="AD27" s="14"/>
      <c r="AE27" s="35">
        <f t="shared" si="5"/>
        <v>84.54106280193237</v>
      </c>
      <c r="AF27" s="35">
        <f t="shared" si="7"/>
        <v>1.932367149758454</v>
      </c>
      <c r="AG27" s="36">
        <f t="shared" si="6"/>
        <v>0.48309178743961351</v>
      </c>
      <c r="AH27" s="36">
        <f t="shared" si="8"/>
        <v>0</v>
      </c>
      <c r="AI27" s="36">
        <f t="shared" si="9"/>
        <v>10.628019323671497</v>
      </c>
      <c r="AJ27" s="36">
        <f t="shared" si="10"/>
        <v>2.4154589371980677</v>
      </c>
      <c r="AK27" s="31">
        <v>100</v>
      </c>
    </row>
    <row r="28" spans="1:48" s="50" customFormat="1">
      <c r="A28" s="45" t="s">
        <v>64</v>
      </c>
      <c r="B28" s="46">
        <v>58.414351000000003</v>
      </c>
      <c r="C28" s="46">
        <v>-96.564633999999998</v>
      </c>
      <c r="D28" s="18" t="s">
        <v>65</v>
      </c>
      <c r="E28" s="18"/>
      <c r="F28" s="47" t="s">
        <v>313</v>
      </c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47"/>
      <c r="AB28" s="47"/>
      <c r="AC28" s="47"/>
      <c r="AD28" s="47"/>
      <c r="AE28" s="47"/>
      <c r="AF28" s="47"/>
      <c r="AG28" s="47"/>
      <c r="AH28" s="47"/>
      <c r="AI28" s="47"/>
      <c r="AJ28" s="47"/>
      <c r="AK28" s="47"/>
      <c r="AL28" s="48"/>
      <c r="AM28" s="49"/>
      <c r="AN28" s="49"/>
      <c r="AO28" s="49"/>
      <c r="AP28" s="49"/>
      <c r="AQ28" s="49"/>
      <c r="AR28" s="49"/>
      <c r="AS28" s="49"/>
      <c r="AT28" s="49"/>
      <c r="AU28" s="49"/>
      <c r="AV28" s="49"/>
    </row>
    <row r="29" spans="1:48">
      <c r="A29" s="18" t="s">
        <v>66</v>
      </c>
      <c r="B29" s="42">
        <v>58.218688999999998</v>
      </c>
      <c r="C29" s="42">
        <v>-96.578945000000004</v>
      </c>
      <c r="D29" s="18" t="s">
        <v>35</v>
      </c>
      <c r="E29" s="18"/>
      <c r="F29" s="43">
        <v>54.374999999999993</v>
      </c>
      <c r="G29" s="43">
        <v>15.625</v>
      </c>
      <c r="H29" s="43">
        <v>0</v>
      </c>
      <c r="I29" s="44">
        <v>0</v>
      </c>
      <c r="J29" s="44">
        <v>0</v>
      </c>
      <c r="K29" s="43">
        <v>0</v>
      </c>
      <c r="L29" s="43">
        <v>0</v>
      </c>
      <c r="M29" s="43">
        <v>0</v>
      </c>
      <c r="N29" s="43">
        <v>8.125</v>
      </c>
      <c r="O29" s="43">
        <v>2.5</v>
      </c>
      <c r="P29" s="43">
        <v>5</v>
      </c>
      <c r="Q29" s="44">
        <v>5</v>
      </c>
      <c r="R29" s="43">
        <v>0</v>
      </c>
      <c r="S29" s="43">
        <v>8.75</v>
      </c>
      <c r="T29" s="43">
        <v>0</v>
      </c>
      <c r="U29" s="43">
        <v>0</v>
      </c>
      <c r="V29" s="43">
        <v>0</v>
      </c>
      <c r="W29" s="43">
        <v>0</v>
      </c>
      <c r="X29" s="43">
        <v>0</v>
      </c>
      <c r="Y29" s="44">
        <v>0</v>
      </c>
      <c r="Z29" s="43">
        <v>0</v>
      </c>
      <c r="AA29" s="43">
        <v>0</v>
      </c>
      <c r="AB29" s="43">
        <v>0.625</v>
      </c>
      <c r="AC29" s="14">
        <v>100</v>
      </c>
      <c r="AD29" s="14"/>
      <c r="AE29" s="35">
        <f t="shared" ref="AE29:AE92" si="11">F29+K29</f>
        <v>54.374999999999993</v>
      </c>
      <c r="AF29" s="35">
        <f t="shared" ref="AF29:AF92" si="12">V29+U29+R29+Q29+P29+O29+N29+M29</f>
        <v>20.625</v>
      </c>
      <c r="AG29" s="36">
        <f t="shared" ref="AG29:AG92" si="13">W29+AB29</f>
        <v>0.625</v>
      </c>
      <c r="AH29" s="36">
        <f t="shared" ref="AH29:AH92" si="14">Y29+X29+I29</f>
        <v>0</v>
      </c>
      <c r="AI29" s="36">
        <f t="shared" ref="AI29:AI92" si="15">G29+H29+J29</f>
        <v>15.625</v>
      </c>
      <c r="AJ29" s="36">
        <f t="shared" ref="AJ29:AJ92" si="16">AA29+Z29+S29+L29</f>
        <v>8.75</v>
      </c>
      <c r="AK29" s="31">
        <v>100</v>
      </c>
    </row>
    <row r="30" spans="1:48">
      <c r="A30" s="18" t="s">
        <v>67</v>
      </c>
      <c r="B30" s="42">
        <v>58.401237999999999</v>
      </c>
      <c r="C30" s="42">
        <v>-97.000834999999995</v>
      </c>
      <c r="D30" s="18" t="s">
        <v>35</v>
      </c>
      <c r="E30" s="18"/>
      <c r="F30" s="43">
        <v>44.274809160305345</v>
      </c>
      <c r="G30" s="43">
        <v>36.25954198473282</v>
      </c>
      <c r="H30" s="43">
        <v>0</v>
      </c>
      <c r="I30" s="44">
        <v>0</v>
      </c>
      <c r="J30" s="44">
        <v>0</v>
      </c>
      <c r="K30" s="43">
        <v>0</v>
      </c>
      <c r="L30" s="43">
        <v>0.38167938931297707</v>
      </c>
      <c r="M30" s="43">
        <v>0</v>
      </c>
      <c r="N30" s="43">
        <v>0</v>
      </c>
      <c r="O30" s="43">
        <v>0</v>
      </c>
      <c r="P30" s="43">
        <v>0.38167938931297707</v>
      </c>
      <c r="Q30" s="44">
        <v>15.648854961832063</v>
      </c>
      <c r="R30" s="43">
        <v>0</v>
      </c>
      <c r="S30" s="43">
        <v>2.2900763358778624</v>
      </c>
      <c r="T30" s="43">
        <v>0</v>
      </c>
      <c r="U30" s="43">
        <v>0</v>
      </c>
      <c r="V30" s="43">
        <v>0</v>
      </c>
      <c r="W30" s="43">
        <v>0.76335877862595414</v>
      </c>
      <c r="X30" s="43">
        <v>0</v>
      </c>
      <c r="Y30" s="44">
        <v>0</v>
      </c>
      <c r="Z30" s="43">
        <v>0</v>
      </c>
      <c r="AA30" s="43">
        <v>0</v>
      </c>
      <c r="AB30" s="43">
        <v>0</v>
      </c>
      <c r="AC30" s="14">
        <v>99.999999999999986</v>
      </c>
      <c r="AD30" s="14"/>
      <c r="AE30" s="35">
        <f t="shared" si="11"/>
        <v>44.274809160305345</v>
      </c>
      <c r="AF30" s="35">
        <f t="shared" si="12"/>
        <v>16.03053435114504</v>
      </c>
      <c r="AG30" s="36">
        <f t="shared" si="13"/>
        <v>0.76335877862595414</v>
      </c>
      <c r="AH30" s="36">
        <f t="shared" si="14"/>
        <v>0</v>
      </c>
      <c r="AI30" s="36">
        <f t="shared" si="15"/>
        <v>36.25954198473282</v>
      </c>
      <c r="AJ30" s="36">
        <f t="shared" si="16"/>
        <v>2.6717557251908395</v>
      </c>
      <c r="AK30" s="31">
        <v>100</v>
      </c>
    </row>
    <row r="31" spans="1:48">
      <c r="A31" s="18" t="s">
        <v>68</v>
      </c>
      <c r="B31" s="42">
        <v>58.364865999999999</v>
      </c>
      <c r="C31" s="42">
        <v>-97.079443999999995</v>
      </c>
      <c r="D31" s="18" t="s">
        <v>35</v>
      </c>
      <c r="E31" s="18"/>
      <c r="F31" s="43">
        <v>88.073394495412856</v>
      </c>
      <c r="G31" s="43">
        <v>1.834862385321101</v>
      </c>
      <c r="H31" s="43">
        <v>0</v>
      </c>
      <c r="I31" s="44">
        <v>0</v>
      </c>
      <c r="J31" s="44">
        <v>0</v>
      </c>
      <c r="K31" s="43">
        <v>0</v>
      </c>
      <c r="L31" s="43">
        <v>0.91743119266055051</v>
      </c>
      <c r="M31" s="43">
        <v>0.91743119266055051</v>
      </c>
      <c r="N31" s="43">
        <v>0</v>
      </c>
      <c r="O31" s="43">
        <v>0</v>
      </c>
      <c r="P31" s="43">
        <v>0</v>
      </c>
      <c r="Q31" s="44">
        <v>4.5871559633027523</v>
      </c>
      <c r="R31" s="43">
        <v>0</v>
      </c>
      <c r="S31" s="43">
        <v>2.7522935779816518</v>
      </c>
      <c r="T31" s="43">
        <v>0</v>
      </c>
      <c r="U31" s="43">
        <v>0</v>
      </c>
      <c r="V31" s="43">
        <v>0</v>
      </c>
      <c r="W31" s="43">
        <v>0.91743119266055051</v>
      </c>
      <c r="X31" s="43">
        <v>0</v>
      </c>
      <c r="Y31" s="44">
        <v>0</v>
      </c>
      <c r="Z31" s="43">
        <v>0</v>
      </c>
      <c r="AA31" s="43">
        <v>0</v>
      </c>
      <c r="AB31" s="43">
        <v>0</v>
      </c>
      <c r="AC31" s="14">
        <v>99.999999999999986</v>
      </c>
      <c r="AD31" s="14"/>
      <c r="AE31" s="35">
        <f t="shared" si="11"/>
        <v>88.073394495412856</v>
      </c>
      <c r="AF31" s="35">
        <f t="shared" si="12"/>
        <v>5.5045871559633026</v>
      </c>
      <c r="AG31" s="36">
        <f t="shared" si="13"/>
        <v>0.91743119266055051</v>
      </c>
      <c r="AH31" s="36">
        <f t="shared" si="14"/>
        <v>0</v>
      </c>
      <c r="AI31" s="36">
        <f t="shared" si="15"/>
        <v>1.834862385321101</v>
      </c>
      <c r="AJ31" s="36">
        <f t="shared" si="16"/>
        <v>3.669724770642202</v>
      </c>
      <c r="AK31" s="31">
        <v>100.00000000000001</v>
      </c>
    </row>
    <row r="32" spans="1:48">
      <c r="A32" s="18" t="s">
        <v>69</v>
      </c>
      <c r="B32" s="42">
        <v>58.453567</v>
      </c>
      <c r="C32" s="42">
        <v>-96.558181000000005</v>
      </c>
      <c r="D32" s="18" t="s">
        <v>35</v>
      </c>
      <c r="E32" s="18"/>
      <c r="F32" s="43">
        <v>75.862068965517238</v>
      </c>
      <c r="G32" s="43">
        <v>8.6206896551724146</v>
      </c>
      <c r="H32" s="43">
        <v>0</v>
      </c>
      <c r="I32" s="44">
        <v>0</v>
      </c>
      <c r="J32" s="44">
        <v>0</v>
      </c>
      <c r="K32" s="43">
        <v>0</v>
      </c>
      <c r="L32" s="43">
        <v>3.4482758620689653</v>
      </c>
      <c r="M32" s="43">
        <v>0</v>
      </c>
      <c r="N32" s="43">
        <v>0</v>
      </c>
      <c r="O32" s="43">
        <v>0</v>
      </c>
      <c r="P32" s="43">
        <v>0</v>
      </c>
      <c r="Q32" s="44">
        <v>5.1724137931034484</v>
      </c>
      <c r="R32" s="43">
        <v>0</v>
      </c>
      <c r="S32" s="43">
        <v>5.1724137931034484</v>
      </c>
      <c r="T32" s="43">
        <v>0</v>
      </c>
      <c r="U32" s="43">
        <v>0</v>
      </c>
      <c r="V32" s="43">
        <v>0</v>
      </c>
      <c r="W32" s="43">
        <v>1.7241379310344827</v>
      </c>
      <c r="X32" s="43">
        <v>0</v>
      </c>
      <c r="Y32" s="44">
        <v>0</v>
      </c>
      <c r="Z32" s="43">
        <v>0</v>
      </c>
      <c r="AA32" s="43">
        <v>0</v>
      </c>
      <c r="AB32" s="43">
        <v>0</v>
      </c>
      <c r="AC32" s="14">
        <v>99.999999999999986</v>
      </c>
      <c r="AD32" s="14"/>
      <c r="AE32" s="35">
        <f t="shared" si="11"/>
        <v>75.862068965517238</v>
      </c>
      <c r="AF32" s="35">
        <f t="shared" si="12"/>
        <v>5.1724137931034484</v>
      </c>
      <c r="AG32" s="36">
        <f t="shared" si="13"/>
        <v>1.7241379310344827</v>
      </c>
      <c r="AH32" s="36">
        <f t="shared" si="14"/>
        <v>0</v>
      </c>
      <c r="AI32" s="36">
        <f t="shared" si="15"/>
        <v>8.6206896551724146</v>
      </c>
      <c r="AJ32" s="36">
        <f t="shared" si="16"/>
        <v>8.6206896551724128</v>
      </c>
      <c r="AK32" s="31">
        <v>99.999999999999986</v>
      </c>
    </row>
    <row r="33" spans="1:38">
      <c r="A33" s="18" t="s">
        <v>70</v>
      </c>
      <c r="B33" s="42">
        <v>58.698200999999997</v>
      </c>
      <c r="C33" s="42">
        <v>-95.070160999999999</v>
      </c>
      <c r="D33" s="18" t="s">
        <v>35</v>
      </c>
      <c r="E33" s="18"/>
      <c r="F33" s="43">
        <v>52.136752136752143</v>
      </c>
      <c r="G33" s="43">
        <v>44.444444444444443</v>
      </c>
      <c r="H33" s="43">
        <v>0</v>
      </c>
      <c r="I33" s="44">
        <v>0</v>
      </c>
      <c r="J33" s="44">
        <v>0</v>
      </c>
      <c r="K33" s="43">
        <v>0.85470085470085477</v>
      </c>
      <c r="L33" s="43">
        <v>0</v>
      </c>
      <c r="M33" s="43">
        <v>0</v>
      </c>
      <c r="N33" s="43">
        <v>0</v>
      </c>
      <c r="O33" s="43">
        <v>0</v>
      </c>
      <c r="P33" s="43">
        <v>0.85470085470085477</v>
      </c>
      <c r="Q33" s="44">
        <v>0</v>
      </c>
      <c r="R33" s="43">
        <v>0</v>
      </c>
      <c r="S33" s="43">
        <v>0.85470085470085477</v>
      </c>
      <c r="T33" s="43">
        <v>0</v>
      </c>
      <c r="U33" s="43">
        <v>0</v>
      </c>
      <c r="V33" s="43">
        <v>0</v>
      </c>
      <c r="W33" s="43">
        <v>0</v>
      </c>
      <c r="X33" s="43">
        <v>0.85470085470085477</v>
      </c>
      <c r="Y33" s="44">
        <v>0</v>
      </c>
      <c r="Z33" s="43">
        <v>0</v>
      </c>
      <c r="AA33" s="43">
        <v>0</v>
      </c>
      <c r="AB33" s="43">
        <v>0</v>
      </c>
      <c r="AC33" s="14">
        <v>100</v>
      </c>
      <c r="AD33" s="14"/>
      <c r="AE33" s="35">
        <f t="shared" si="11"/>
        <v>52.991452991452995</v>
      </c>
      <c r="AF33" s="35">
        <f t="shared" si="12"/>
        <v>0.85470085470085477</v>
      </c>
      <c r="AG33" s="36">
        <f t="shared" si="13"/>
        <v>0</v>
      </c>
      <c r="AH33" s="36">
        <f t="shared" si="14"/>
        <v>0.85470085470085477</v>
      </c>
      <c r="AI33" s="36">
        <f t="shared" si="15"/>
        <v>44.444444444444443</v>
      </c>
      <c r="AJ33" s="36">
        <f t="shared" si="16"/>
        <v>0.85470085470085477</v>
      </c>
      <c r="AK33" s="31">
        <v>99.999999999999986</v>
      </c>
    </row>
    <row r="34" spans="1:38">
      <c r="A34" s="18" t="s">
        <v>71</v>
      </c>
      <c r="B34" s="42">
        <v>58.060225000000003</v>
      </c>
      <c r="C34" s="42">
        <v>-97.293621000000002</v>
      </c>
      <c r="D34" s="18" t="s">
        <v>35</v>
      </c>
      <c r="E34" s="18"/>
      <c r="F34" s="43">
        <v>54.39330543933054</v>
      </c>
      <c r="G34" s="43">
        <v>17.573221757322173</v>
      </c>
      <c r="H34" s="43">
        <v>0</v>
      </c>
      <c r="I34" s="44">
        <v>0</v>
      </c>
      <c r="J34" s="44">
        <v>0</v>
      </c>
      <c r="K34" s="43">
        <v>0</v>
      </c>
      <c r="L34" s="43">
        <v>0</v>
      </c>
      <c r="M34" s="43">
        <v>0</v>
      </c>
      <c r="N34" s="43">
        <v>0</v>
      </c>
      <c r="O34" s="43">
        <v>0</v>
      </c>
      <c r="P34" s="43">
        <v>0</v>
      </c>
      <c r="Q34" s="44">
        <v>19.246861924686193</v>
      </c>
      <c r="R34" s="43">
        <v>0</v>
      </c>
      <c r="S34" s="43">
        <v>5.02092050209205</v>
      </c>
      <c r="T34" s="43">
        <v>0</v>
      </c>
      <c r="U34" s="43">
        <v>0</v>
      </c>
      <c r="V34" s="43">
        <v>0</v>
      </c>
      <c r="W34" s="43">
        <v>1.6736401673640167</v>
      </c>
      <c r="X34" s="43">
        <v>0</v>
      </c>
      <c r="Y34" s="44">
        <v>0</v>
      </c>
      <c r="Z34" s="43">
        <v>0</v>
      </c>
      <c r="AA34" s="43">
        <v>2.0920502092050208</v>
      </c>
      <c r="AB34" s="43">
        <v>0</v>
      </c>
      <c r="AC34" s="14">
        <v>100</v>
      </c>
      <c r="AD34" s="14"/>
      <c r="AE34" s="35">
        <f t="shared" si="11"/>
        <v>54.39330543933054</v>
      </c>
      <c r="AF34" s="35">
        <f t="shared" si="12"/>
        <v>19.246861924686193</v>
      </c>
      <c r="AG34" s="36">
        <f t="shared" si="13"/>
        <v>1.6736401673640167</v>
      </c>
      <c r="AH34" s="36">
        <f t="shared" si="14"/>
        <v>0</v>
      </c>
      <c r="AI34" s="36">
        <f t="shared" si="15"/>
        <v>17.573221757322173</v>
      </c>
      <c r="AJ34" s="36">
        <f t="shared" si="16"/>
        <v>7.1129707112970708</v>
      </c>
      <c r="AK34" s="31">
        <v>99.999999999999986</v>
      </c>
    </row>
    <row r="35" spans="1:38">
      <c r="A35" s="18" t="s">
        <v>72</v>
      </c>
      <c r="B35" s="42">
        <v>58.123489999999997</v>
      </c>
      <c r="C35" s="42">
        <v>-96.157803999999999</v>
      </c>
      <c r="D35" s="18" t="s">
        <v>35</v>
      </c>
      <c r="E35" s="18"/>
      <c r="F35" s="43">
        <v>56.97674418604651</v>
      </c>
      <c r="G35" s="43">
        <v>35.465116279069768</v>
      </c>
      <c r="H35" s="43">
        <v>0</v>
      </c>
      <c r="I35" s="44">
        <v>0</v>
      </c>
      <c r="J35" s="44">
        <v>0</v>
      </c>
      <c r="K35" s="43">
        <v>0.58139534883720934</v>
      </c>
      <c r="L35" s="43">
        <v>0</v>
      </c>
      <c r="M35" s="43">
        <v>0</v>
      </c>
      <c r="N35" s="43">
        <v>0</v>
      </c>
      <c r="O35" s="43">
        <v>0</v>
      </c>
      <c r="P35" s="43">
        <v>1.7441860465116279</v>
      </c>
      <c r="Q35" s="44">
        <v>4.0697674418604652</v>
      </c>
      <c r="R35" s="43">
        <v>0</v>
      </c>
      <c r="S35" s="43">
        <v>1.1627906976744187</v>
      </c>
      <c r="T35" s="43">
        <v>0</v>
      </c>
      <c r="U35" s="43">
        <v>0</v>
      </c>
      <c r="V35" s="43">
        <v>0</v>
      </c>
      <c r="W35" s="43">
        <v>0</v>
      </c>
      <c r="X35" s="43">
        <v>0</v>
      </c>
      <c r="Y35" s="44">
        <v>0</v>
      </c>
      <c r="Z35" s="43">
        <v>0</v>
      </c>
      <c r="AA35" s="43">
        <v>0</v>
      </c>
      <c r="AB35" s="43">
        <v>0</v>
      </c>
      <c r="AC35" s="14">
        <v>100</v>
      </c>
      <c r="AD35" s="14"/>
      <c r="AE35" s="35">
        <f t="shared" si="11"/>
        <v>57.558139534883722</v>
      </c>
      <c r="AF35" s="35">
        <f t="shared" si="12"/>
        <v>5.8139534883720927</v>
      </c>
      <c r="AG35" s="36">
        <f t="shared" si="13"/>
        <v>0</v>
      </c>
      <c r="AH35" s="36">
        <f t="shared" si="14"/>
        <v>0</v>
      </c>
      <c r="AI35" s="36">
        <f t="shared" si="15"/>
        <v>35.465116279069768</v>
      </c>
      <c r="AJ35" s="36">
        <f t="shared" si="16"/>
        <v>1.1627906976744187</v>
      </c>
      <c r="AK35" s="31">
        <v>100.00000000000001</v>
      </c>
    </row>
    <row r="36" spans="1:38">
      <c r="A36" s="18" t="s">
        <v>73</v>
      </c>
      <c r="B36" s="42">
        <v>58.331007999999997</v>
      </c>
      <c r="C36" s="42">
        <v>-96.563027000000005</v>
      </c>
      <c r="D36" s="18" t="s">
        <v>74</v>
      </c>
      <c r="E36" s="18"/>
      <c r="F36" s="43">
        <v>73.604060913705581</v>
      </c>
      <c r="G36" s="43">
        <v>9.1370558375634516</v>
      </c>
      <c r="H36" s="43">
        <v>0</v>
      </c>
      <c r="I36" s="44">
        <v>0</v>
      </c>
      <c r="J36" s="44">
        <v>0</v>
      </c>
      <c r="K36" s="43">
        <v>0</v>
      </c>
      <c r="L36" s="43">
        <v>0.50761421319796951</v>
      </c>
      <c r="M36" s="43">
        <v>0</v>
      </c>
      <c r="N36" s="43">
        <v>0</v>
      </c>
      <c r="O36" s="43">
        <v>0</v>
      </c>
      <c r="P36" s="43">
        <v>0</v>
      </c>
      <c r="Q36" s="44">
        <v>3.0456852791878175</v>
      </c>
      <c r="R36" s="43">
        <v>0</v>
      </c>
      <c r="S36" s="43">
        <v>11.167512690355331</v>
      </c>
      <c r="T36" s="43">
        <v>1.5228426395939088</v>
      </c>
      <c r="U36" s="43">
        <v>0</v>
      </c>
      <c r="V36" s="43">
        <v>0</v>
      </c>
      <c r="W36" s="43">
        <v>1.015228426395939</v>
      </c>
      <c r="X36" s="43">
        <v>0</v>
      </c>
      <c r="Y36" s="44">
        <v>0</v>
      </c>
      <c r="Z36" s="43">
        <v>0</v>
      </c>
      <c r="AA36" s="43">
        <v>0</v>
      </c>
      <c r="AB36" s="43">
        <v>0</v>
      </c>
      <c r="AC36" s="14">
        <v>100</v>
      </c>
      <c r="AD36" s="14"/>
      <c r="AE36" s="35">
        <f t="shared" si="11"/>
        <v>73.604060913705581</v>
      </c>
      <c r="AF36" s="35">
        <f t="shared" si="12"/>
        <v>3.0456852791878175</v>
      </c>
      <c r="AG36" s="36">
        <f t="shared" si="13"/>
        <v>1.015228426395939</v>
      </c>
      <c r="AH36" s="36">
        <f t="shared" si="14"/>
        <v>0</v>
      </c>
      <c r="AI36" s="36">
        <f t="shared" si="15"/>
        <v>9.1370558375634516</v>
      </c>
      <c r="AJ36" s="36">
        <f t="shared" si="16"/>
        <v>11.6751269035533</v>
      </c>
      <c r="AK36" s="31">
        <v>100</v>
      </c>
    </row>
    <row r="37" spans="1:38">
      <c r="A37" s="18" t="s">
        <v>75</v>
      </c>
      <c r="B37" s="42">
        <v>58.266390999999999</v>
      </c>
      <c r="C37" s="42">
        <v>-97.488579000000001</v>
      </c>
      <c r="D37" s="18" t="s">
        <v>35</v>
      </c>
      <c r="E37" s="18"/>
      <c r="F37" s="43">
        <v>77.637130801687761</v>
      </c>
      <c r="G37" s="43">
        <v>9.7046413502109701</v>
      </c>
      <c r="H37" s="43">
        <v>0</v>
      </c>
      <c r="I37" s="44">
        <v>0</v>
      </c>
      <c r="J37" s="44">
        <v>0</v>
      </c>
      <c r="K37" s="43">
        <v>0</v>
      </c>
      <c r="L37" s="43">
        <v>0</v>
      </c>
      <c r="M37" s="43">
        <v>1.6877637130801686</v>
      </c>
      <c r="N37" s="43">
        <v>0</v>
      </c>
      <c r="O37" s="43">
        <v>0</v>
      </c>
      <c r="P37" s="43">
        <v>0.42194092827004215</v>
      </c>
      <c r="Q37" s="44">
        <v>5.485232067510549</v>
      </c>
      <c r="R37" s="43">
        <v>0</v>
      </c>
      <c r="S37" s="43">
        <v>5.0632911392405067</v>
      </c>
      <c r="T37" s="43">
        <v>0</v>
      </c>
      <c r="U37" s="43">
        <v>0</v>
      </c>
      <c r="V37" s="43">
        <v>0</v>
      </c>
      <c r="W37" s="43">
        <v>0</v>
      </c>
      <c r="X37" s="43">
        <v>0</v>
      </c>
      <c r="Y37" s="44">
        <v>0</v>
      </c>
      <c r="Z37" s="43">
        <v>0</v>
      </c>
      <c r="AA37" s="43">
        <v>0</v>
      </c>
      <c r="AB37" s="43">
        <v>0</v>
      </c>
      <c r="AC37" s="14">
        <v>100.00000000000001</v>
      </c>
      <c r="AD37" s="14"/>
      <c r="AE37" s="35">
        <f t="shared" si="11"/>
        <v>77.637130801687761</v>
      </c>
      <c r="AF37" s="35">
        <f t="shared" si="12"/>
        <v>7.59493670886076</v>
      </c>
      <c r="AG37" s="36">
        <f t="shared" si="13"/>
        <v>0</v>
      </c>
      <c r="AH37" s="36">
        <f t="shared" si="14"/>
        <v>0</v>
      </c>
      <c r="AI37" s="36">
        <f t="shared" si="15"/>
        <v>9.7046413502109701</v>
      </c>
      <c r="AJ37" s="36">
        <f t="shared" si="16"/>
        <v>5.0632911392405067</v>
      </c>
      <c r="AK37" s="31">
        <v>100</v>
      </c>
      <c r="AL37" s="8"/>
    </row>
    <row r="38" spans="1:38">
      <c r="A38" s="18" t="s">
        <v>76</v>
      </c>
      <c r="B38" s="42">
        <v>58.460037999999997</v>
      </c>
      <c r="C38" s="42">
        <v>-95.459022000000004</v>
      </c>
      <c r="D38" s="18" t="s">
        <v>35</v>
      </c>
      <c r="E38" s="18"/>
      <c r="F38" s="43">
        <v>62.162162162162161</v>
      </c>
      <c r="G38" s="43">
        <v>28.648648648648649</v>
      </c>
      <c r="H38" s="43">
        <v>0</v>
      </c>
      <c r="I38" s="44">
        <v>0</v>
      </c>
      <c r="J38" s="44">
        <v>0</v>
      </c>
      <c r="K38" s="43">
        <v>2.7027027027027026</v>
      </c>
      <c r="L38" s="43">
        <v>0</v>
      </c>
      <c r="M38" s="43">
        <v>0</v>
      </c>
      <c r="N38" s="43">
        <v>0</v>
      </c>
      <c r="O38" s="43">
        <v>0</v>
      </c>
      <c r="P38" s="43">
        <v>0</v>
      </c>
      <c r="Q38" s="44">
        <v>2.1621621621621623</v>
      </c>
      <c r="R38" s="43">
        <v>0</v>
      </c>
      <c r="S38" s="43">
        <v>3.7837837837837842</v>
      </c>
      <c r="T38" s="43">
        <v>0</v>
      </c>
      <c r="U38" s="43">
        <v>0</v>
      </c>
      <c r="V38" s="43">
        <v>0</v>
      </c>
      <c r="W38" s="43">
        <v>0</v>
      </c>
      <c r="X38" s="43">
        <v>0</v>
      </c>
      <c r="Y38" s="44">
        <v>0</v>
      </c>
      <c r="Z38" s="43">
        <v>0</v>
      </c>
      <c r="AA38" s="43">
        <v>0</v>
      </c>
      <c r="AB38" s="43">
        <v>0.54054054054054057</v>
      </c>
      <c r="AC38" s="14">
        <v>100.00000000000001</v>
      </c>
      <c r="AD38" s="14"/>
      <c r="AE38" s="35">
        <f t="shared" si="11"/>
        <v>64.86486486486487</v>
      </c>
      <c r="AF38" s="35">
        <f t="shared" si="12"/>
        <v>2.1621621621621623</v>
      </c>
      <c r="AG38" s="36">
        <f t="shared" si="13"/>
        <v>0.54054054054054057</v>
      </c>
      <c r="AH38" s="36">
        <f t="shared" si="14"/>
        <v>0</v>
      </c>
      <c r="AI38" s="36">
        <f t="shared" si="15"/>
        <v>28.648648648648649</v>
      </c>
      <c r="AJ38" s="36">
        <f t="shared" si="16"/>
        <v>3.7837837837837842</v>
      </c>
      <c r="AK38" s="31">
        <v>100.00000000000001</v>
      </c>
      <c r="AL38" s="8"/>
    </row>
    <row r="39" spans="1:38">
      <c r="A39" s="18" t="s">
        <v>77</v>
      </c>
      <c r="B39" s="42">
        <v>58.427131000000003</v>
      </c>
      <c r="C39" s="42">
        <v>-95.445520000000002</v>
      </c>
      <c r="D39" s="14" t="s">
        <v>74</v>
      </c>
      <c r="E39" s="18"/>
      <c r="F39" s="43">
        <v>52.631578947368418</v>
      </c>
      <c r="G39" s="43">
        <v>22.556390977443609</v>
      </c>
      <c r="H39" s="43">
        <v>0</v>
      </c>
      <c r="I39" s="44">
        <v>0</v>
      </c>
      <c r="J39" s="44">
        <v>0</v>
      </c>
      <c r="K39" s="43">
        <v>0.75187969924812026</v>
      </c>
      <c r="L39" s="43">
        <v>3.007518796992481</v>
      </c>
      <c r="M39" s="43">
        <v>1.5037593984962405</v>
      </c>
      <c r="N39" s="43">
        <v>0</v>
      </c>
      <c r="O39" s="43">
        <v>0</v>
      </c>
      <c r="P39" s="43">
        <v>13.533834586466165</v>
      </c>
      <c r="Q39" s="44">
        <v>0</v>
      </c>
      <c r="R39" s="43">
        <v>0</v>
      </c>
      <c r="S39" s="43">
        <v>4.5112781954887211</v>
      </c>
      <c r="T39" s="43">
        <v>0</v>
      </c>
      <c r="U39" s="43">
        <v>0</v>
      </c>
      <c r="V39" s="43">
        <v>0</v>
      </c>
      <c r="W39" s="43">
        <v>0.75187969924812026</v>
      </c>
      <c r="X39" s="43">
        <v>0</v>
      </c>
      <c r="Y39" s="44">
        <v>0</v>
      </c>
      <c r="Z39" s="43">
        <v>0</v>
      </c>
      <c r="AA39" s="43">
        <v>0</v>
      </c>
      <c r="AB39" s="43">
        <v>0.75187969924812026</v>
      </c>
      <c r="AC39" s="14">
        <v>100</v>
      </c>
      <c r="AD39" s="14"/>
      <c r="AE39" s="35">
        <f t="shared" si="11"/>
        <v>53.383458646616539</v>
      </c>
      <c r="AF39" s="35">
        <f t="shared" si="12"/>
        <v>15.037593984962406</v>
      </c>
      <c r="AG39" s="36">
        <f t="shared" si="13"/>
        <v>1.5037593984962405</v>
      </c>
      <c r="AH39" s="36">
        <f t="shared" si="14"/>
        <v>0</v>
      </c>
      <c r="AI39" s="36">
        <f t="shared" si="15"/>
        <v>22.556390977443609</v>
      </c>
      <c r="AJ39" s="36">
        <f t="shared" si="16"/>
        <v>7.5187969924812021</v>
      </c>
      <c r="AK39" s="31">
        <v>100</v>
      </c>
      <c r="AL39" s="8"/>
    </row>
    <row r="40" spans="1:38">
      <c r="A40" s="18" t="s">
        <v>78</v>
      </c>
      <c r="B40" s="42">
        <v>58.550792000000001</v>
      </c>
      <c r="C40" s="42">
        <v>-95.696762000000007</v>
      </c>
      <c r="D40" s="18" t="s">
        <v>35</v>
      </c>
      <c r="E40" s="18"/>
      <c r="F40" s="43">
        <v>48.927038626609445</v>
      </c>
      <c r="G40" s="43">
        <v>15.021459227467812</v>
      </c>
      <c r="H40" s="43">
        <v>0</v>
      </c>
      <c r="I40" s="44">
        <v>0</v>
      </c>
      <c r="J40" s="44">
        <v>0</v>
      </c>
      <c r="K40" s="43">
        <v>2.5751072961373391</v>
      </c>
      <c r="L40" s="43">
        <v>0</v>
      </c>
      <c r="M40" s="43">
        <v>0</v>
      </c>
      <c r="N40" s="43">
        <v>0</v>
      </c>
      <c r="O40" s="43">
        <v>0</v>
      </c>
      <c r="P40" s="43">
        <v>27.896995708154503</v>
      </c>
      <c r="Q40" s="44">
        <v>0.85836909871244638</v>
      </c>
      <c r="R40" s="43">
        <v>0</v>
      </c>
      <c r="S40" s="43">
        <v>3.0042918454935621</v>
      </c>
      <c r="T40" s="43">
        <v>0</v>
      </c>
      <c r="U40" s="43">
        <v>0</v>
      </c>
      <c r="V40" s="43">
        <v>0</v>
      </c>
      <c r="W40" s="43">
        <v>1.7167381974248928</v>
      </c>
      <c r="X40" s="43">
        <v>0</v>
      </c>
      <c r="Y40" s="44">
        <v>0</v>
      </c>
      <c r="Z40" s="43">
        <v>0</v>
      </c>
      <c r="AA40" s="43">
        <v>0</v>
      </c>
      <c r="AB40" s="43">
        <v>0</v>
      </c>
      <c r="AC40" s="14">
        <v>100</v>
      </c>
      <c r="AD40" s="14"/>
      <c r="AE40" s="35">
        <f t="shared" si="11"/>
        <v>51.502145922746784</v>
      </c>
      <c r="AF40" s="35">
        <f t="shared" si="12"/>
        <v>28.75536480686695</v>
      </c>
      <c r="AG40" s="36">
        <f t="shared" si="13"/>
        <v>1.7167381974248928</v>
      </c>
      <c r="AH40" s="36">
        <f t="shared" si="14"/>
        <v>0</v>
      </c>
      <c r="AI40" s="36">
        <f t="shared" si="15"/>
        <v>15.021459227467812</v>
      </c>
      <c r="AJ40" s="36">
        <f t="shared" si="16"/>
        <v>3.0042918454935621</v>
      </c>
      <c r="AK40" s="31">
        <v>100</v>
      </c>
      <c r="AL40" s="8"/>
    </row>
    <row r="41" spans="1:38">
      <c r="A41" s="18" t="s">
        <v>79</v>
      </c>
      <c r="B41" s="42">
        <v>58.363523999999998</v>
      </c>
      <c r="C41" s="42">
        <v>-95.647165999999999</v>
      </c>
      <c r="D41" s="18" t="s">
        <v>35</v>
      </c>
      <c r="E41" s="18"/>
      <c r="F41" s="43">
        <v>85.333333333333343</v>
      </c>
      <c r="G41" s="43">
        <v>10.666666666666668</v>
      </c>
      <c r="H41" s="43">
        <v>0</v>
      </c>
      <c r="I41" s="44">
        <v>0</v>
      </c>
      <c r="J41" s="44">
        <v>0</v>
      </c>
      <c r="K41" s="43">
        <v>0</v>
      </c>
      <c r="L41" s="43">
        <v>0.66666666666666674</v>
      </c>
      <c r="M41" s="43">
        <v>0</v>
      </c>
      <c r="N41" s="43">
        <v>0</v>
      </c>
      <c r="O41" s="43">
        <v>0</v>
      </c>
      <c r="P41" s="43">
        <v>0.66666666666666674</v>
      </c>
      <c r="Q41" s="44">
        <v>0</v>
      </c>
      <c r="R41" s="43">
        <v>0</v>
      </c>
      <c r="S41" s="43">
        <v>1.3333333333333335</v>
      </c>
      <c r="T41" s="43">
        <v>0</v>
      </c>
      <c r="U41" s="43">
        <v>0</v>
      </c>
      <c r="V41" s="43">
        <v>0</v>
      </c>
      <c r="W41" s="43">
        <v>1.3333333333333335</v>
      </c>
      <c r="X41" s="43">
        <v>0</v>
      </c>
      <c r="Y41" s="44">
        <v>0</v>
      </c>
      <c r="Z41" s="43">
        <v>0</v>
      </c>
      <c r="AA41" s="43">
        <v>0</v>
      </c>
      <c r="AB41" s="43">
        <v>0</v>
      </c>
      <c r="AC41" s="14">
        <v>100.00000000000001</v>
      </c>
      <c r="AD41" s="14"/>
      <c r="AE41" s="35">
        <f t="shared" si="11"/>
        <v>85.333333333333343</v>
      </c>
      <c r="AF41" s="35">
        <f t="shared" si="12"/>
        <v>0.66666666666666674</v>
      </c>
      <c r="AG41" s="36">
        <f t="shared" si="13"/>
        <v>1.3333333333333335</v>
      </c>
      <c r="AH41" s="36">
        <f t="shared" si="14"/>
        <v>0</v>
      </c>
      <c r="AI41" s="36">
        <f t="shared" si="15"/>
        <v>10.666666666666668</v>
      </c>
      <c r="AJ41" s="36">
        <f t="shared" si="16"/>
        <v>2</v>
      </c>
      <c r="AK41" s="31">
        <v>100.00000000000001</v>
      </c>
      <c r="AL41" s="8"/>
    </row>
    <row r="42" spans="1:38">
      <c r="A42" s="18" t="s">
        <v>80</v>
      </c>
      <c r="B42" s="42">
        <v>58.534517999999998</v>
      </c>
      <c r="C42" s="42">
        <v>-95.323414999999997</v>
      </c>
      <c r="D42" s="18" t="s">
        <v>35</v>
      </c>
      <c r="E42" s="18"/>
      <c r="F42" s="43">
        <v>75.336322869955154</v>
      </c>
      <c r="G42" s="43">
        <v>14.798206278026907</v>
      </c>
      <c r="H42" s="43">
        <v>0</v>
      </c>
      <c r="I42" s="44">
        <v>0</v>
      </c>
      <c r="J42" s="44">
        <v>0</v>
      </c>
      <c r="K42" s="43">
        <v>0</v>
      </c>
      <c r="L42" s="43">
        <v>0</v>
      </c>
      <c r="M42" s="43">
        <v>0</v>
      </c>
      <c r="N42" s="43">
        <v>0</v>
      </c>
      <c r="O42" s="43">
        <v>0</v>
      </c>
      <c r="P42" s="43">
        <v>0.44843049327354262</v>
      </c>
      <c r="Q42" s="44">
        <v>4.4843049327354256</v>
      </c>
      <c r="R42" s="43">
        <v>0</v>
      </c>
      <c r="S42" s="43">
        <v>3.5874439461883409</v>
      </c>
      <c r="T42" s="43">
        <v>0</v>
      </c>
      <c r="U42" s="43">
        <v>0</v>
      </c>
      <c r="V42" s="43">
        <v>0</v>
      </c>
      <c r="W42" s="43">
        <v>0.89686098654708524</v>
      </c>
      <c r="X42" s="43">
        <v>0</v>
      </c>
      <c r="Y42" s="44">
        <v>0</v>
      </c>
      <c r="Z42" s="43">
        <v>0</v>
      </c>
      <c r="AA42" s="43">
        <v>0</v>
      </c>
      <c r="AB42" s="43">
        <v>0.44843049327354262</v>
      </c>
      <c r="AC42" s="14">
        <v>100.00000000000001</v>
      </c>
      <c r="AD42" s="14"/>
      <c r="AE42" s="35">
        <f t="shared" si="11"/>
        <v>75.336322869955154</v>
      </c>
      <c r="AF42" s="35">
        <f t="shared" si="12"/>
        <v>4.9327354260089686</v>
      </c>
      <c r="AG42" s="36">
        <f t="shared" si="13"/>
        <v>1.3452914798206279</v>
      </c>
      <c r="AH42" s="36">
        <f t="shared" si="14"/>
        <v>0</v>
      </c>
      <c r="AI42" s="36">
        <f t="shared" si="15"/>
        <v>14.798206278026907</v>
      </c>
      <c r="AJ42" s="36">
        <f t="shared" si="16"/>
        <v>3.5874439461883409</v>
      </c>
      <c r="AK42" s="31">
        <v>100.00000000000001</v>
      </c>
    </row>
    <row r="43" spans="1:38">
      <c r="A43" s="18" t="s">
        <v>81</v>
      </c>
      <c r="B43" s="42">
        <v>58.372362000000003</v>
      </c>
      <c r="C43" s="42">
        <v>-95.381152</v>
      </c>
      <c r="D43" s="14" t="s">
        <v>74</v>
      </c>
      <c r="E43" s="18"/>
      <c r="F43" s="43">
        <v>48.888888888888886</v>
      </c>
      <c r="G43" s="43">
        <v>42.777777777777779</v>
      </c>
      <c r="H43" s="43">
        <v>0</v>
      </c>
      <c r="I43" s="44">
        <v>0</v>
      </c>
      <c r="J43" s="44">
        <v>0</v>
      </c>
      <c r="K43" s="43">
        <v>0.55555555555555558</v>
      </c>
      <c r="L43" s="43">
        <v>1.6666666666666667</v>
      </c>
      <c r="M43" s="43">
        <v>0</v>
      </c>
      <c r="N43" s="43">
        <v>0</v>
      </c>
      <c r="O43" s="43">
        <v>0</v>
      </c>
      <c r="P43" s="43">
        <v>0</v>
      </c>
      <c r="Q43" s="44">
        <v>1.6666666666666667</v>
      </c>
      <c r="R43" s="43">
        <v>0</v>
      </c>
      <c r="S43" s="43">
        <v>3.3333333333333335</v>
      </c>
      <c r="T43" s="43">
        <v>0</v>
      </c>
      <c r="U43" s="43">
        <v>0</v>
      </c>
      <c r="V43" s="43">
        <v>0</v>
      </c>
      <c r="W43" s="43">
        <v>1.1111111111111112</v>
      </c>
      <c r="X43" s="43">
        <v>0</v>
      </c>
      <c r="Y43" s="44">
        <v>0</v>
      </c>
      <c r="Z43" s="43">
        <v>0</v>
      </c>
      <c r="AA43" s="43">
        <v>0</v>
      </c>
      <c r="AB43" s="43">
        <v>0</v>
      </c>
      <c r="AC43" s="14">
        <v>100</v>
      </c>
      <c r="AD43" s="14"/>
      <c r="AE43" s="35">
        <f t="shared" si="11"/>
        <v>49.444444444444443</v>
      </c>
      <c r="AF43" s="35">
        <f t="shared" si="12"/>
        <v>1.6666666666666667</v>
      </c>
      <c r="AG43" s="36">
        <f t="shared" si="13"/>
        <v>1.1111111111111112</v>
      </c>
      <c r="AH43" s="36">
        <f t="shared" si="14"/>
        <v>0</v>
      </c>
      <c r="AI43" s="36">
        <f t="shared" si="15"/>
        <v>42.777777777777779</v>
      </c>
      <c r="AJ43" s="36">
        <f t="shared" si="16"/>
        <v>5</v>
      </c>
      <c r="AK43" s="31">
        <v>100</v>
      </c>
    </row>
    <row r="44" spans="1:38">
      <c r="A44" s="18" t="s">
        <v>82</v>
      </c>
      <c r="B44" s="42">
        <v>57.996999000000002</v>
      </c>
      <c r="C44" s="42">
        <v>-94.813255999999996</v>
      </c>
      <c r="D44" s="14" t="s">
        <v>74</v>
      </c>
      <c r="E44" s="18"/>
      <c r="F44" s="43">
        <v>79.120879120879124</v>
      </c>
      <c r="G44" s="43">
        <v>10.164835164835164</v>
      </c>
      <c r="H44" s="43">
        <v>0</v>
      </c>
      <c r="I44" s="44">
        <v>0</v>
      </c>
      <c r="J44" s="44">
        <v>0</v>
      </c>
      <c r="K44" s="43">
        <v>0.82417582417582425</v>
      </c>
      <c r="L44" s="43">
        <v>0</v>
      </c>
      <c r="M44" s="43">
        <v>0</v>
      </c>
      <c r="N44" s="43">
        <v>0</v>
      </c>
      <c r="O44" s="43">
        <v>0</v>
      </c>
      <c r="P44" s="43">
        <v>1.6483516483516485</v>
      </c>
      <c r="Q44" s="44">
        <v>4.6703296703296706</v>
      </c>
      <c r="R44" s="43">
        <v>0</v>
      </c>
      <c r="S44" s="43">
        <v>2.4725274725274726</v>
      </c>
      <c r="T44" s="43">
        <v>0</v>
      </c>
      <c r="U44" s="43">
        <v>0</v>
      </c>
      <c r="V44" s="43">
        <v>0</v>
      </c>
      <c r="W44" s="43">
        <v>1.098901098901099</v>
      </c>
      <c r="X44" s="43">
        <v>0</v>
      </c>
      <c r="Y44" s="44">
        <v>0</v>
      </c>
      <c r="Z44" s="43">
        <v>0</v>
      </c>
      <c r="AA44" s="43">
        <v>0</v>
      </c>
      <c r="AB44" s="43">
        <v>0</v>
      </c>
      <c r="AC44" s="14">
        <v>100</v>
      </c>
      <c r="AD44" s="14"/>
      <c r="AE44" s="35">
        <f t="shared" si="11"/>
        <v>79.945054945054949</v>
      </c>
      <c r="AF44" s="35">
        <f t="shared" si="12"/>
        <v>6.3186813186813193</v>
      </c>
      <c r="AG44" s="36">
        <f t="shared" si="13"/>
        <v>1.098901098901099</v>
      </c>
      <c r="AH44" s="36">
        <f t="shared" si="14"/>
        <v>0</v>
      </c>
      <c r="AI44" s="36">
        <f t="shared" si="15"/>
        <v>10.164835164835164</v>
      </c>
      <c r="AJ44" s="36">
        <f t="shared" si="16"/>
        <v>2.4725274725274726</v>
      </c>
      <c r="AK44" s="31">
        <v>100</v>
      </c>
    </row>
    <row r="45" spans="1:38">
      <c r="A45" s="18" t="s">
        <v>83</v>
      </c>
      <c r="B45" s="42">
        <v>58.518104000000001</v>
      </c>
      <c r="C45" s="42">
        <v>-94.879350000000002</v>
      </c>
      <c r="D45" s="18" t="s">
        <v>35</v>
      </c>
      <c r="E45" s="18"/>
      <c r="F45" s="43">
        <v>50.256410256410255</v>
      </c>
      <c r="G45" s="43">
        <v>41.025641025641022</v>
      </c>
      <c r="H45" s="43">
        <v>0</v>
      </c>
      <c r="I45" s="44">
        <v>0</v>
      </c>
      <c r="J45" s="44">
        <v>0</v>
      </c>
      <c r="K45" s="43">
        <v>0</v>
      </c>
      <c r="L45" s="43">
        <v>0</v>
      </c>
      <c r="M45" s="43">
        <v>0</v>
      </c>
      <c r="N45" s="43">
        <v>0</v>
      </c>
      <c r="O45" s="43">
        <v>0</v>
      </c>
      <c r="P45" s="43">
        <v>1.0256410256410255</v>
      </c>
      <c r="Q45" s="44">
        <v>5.1282051282051277</v>
      </c>
      <c r="R45" s="43">
        <v>0</v>
      </c>
      <c r="S45" s="43">
        <v>1.0256410256410255</v>
      </c>
      <c r="T45" s="43">
        <v>0</v>
      </c>
      <c r="U45" s="43">
        <v>0</v>
      </c>
      <c r="V45" s="43">
        <v>0</v>
      </c>
      <c r="W45" s="43">
        <v>1.5384615384615385</v>
      </c>
      <c r="X45" s="43">
        <v>0</v>
      </c>
      <c r="Y45" s="44">
        <v>0</v>
      </c>
      <c r="Z45" s="43">
        <v>0</v>
      </c>
      <c r="AA45" s="43">
        <v>0</v>
      </c>
      <c r="AB45" s="43">
        <v>0</v>
      </c>
      <c r="AC45" s="14">
        <v>99.999999999999972</v>
      </c>
      <c r="AD45" s="14"/>
      <c r="AE45" s="35">
        <f t="shared" si="11"/>
        <v>50.256410256410255</v>
      </c>
      <c r="AF45" s="35">
        <f t="shared" si="12"/>
        <v>6.1538461538461533</v>
      </c>
      <c r="AG45" s="36">
        <f t="shared" si="13"/>
        <v>1.5384615384615385</v>
      </c>
      <c r="AH45" s="36">
        <f t="shared" si="14"/>
        <v>0</v>
      </c>
      <c r="AI45" s="36">
        <f t="shared" si="15"/>
        <v>41.025641025641022</v>
      </c>
      <c r="AJ45" s="36">
        <f t="shared" si="16"/>
        <v>1.0256410256410255</v>
      </c>
      <c r="AK45" s="31">
        <v>100</v>
      </c>
    </row>
    <row r="46" spans="1:38">
      <c r="A46" s="18" t="s">
        <v>84</v>
      </c>
      <c r="B46" s="42">
        <v>58.430810999999999</v>
      </c>
      <c r="C46" s="42">
        <v>-95.301751999999993</v>
      </c>
      <c r="D46" s="18" t="s">
        <v>85</v>
      </c>
      <c r="E46" s="18"/>
      <c r="F46" s="43">
        <v>61.572052401746724</v>
      </c>
      <c r="G46" s="43">
        <v>10.480349344978166</v>
      </c>
      <c r="H46" s="43">
        <v>0</v>
      </c>
      <c r="I46" s="44">
        <v>0</v>
      </c>
      <c r="J46" s="44">
        <v>0</v>
      </c>
      <c r="K46" s="43">
        <v>0</v>
      </c>
      <c r="L46" s="43">
        <v>0</v>
      </c>
      <c r="M46" s="43">
        <v>1.3100436681222707</v>
      </c>
      <c r="N46" s="43">
        <v>0</v>
      </c>
      <c r="O46" s="43">
        <v>0.87336244541484709</v>
      </c>
      <c r="P46" s="43">
        <v>3.4934497816593884</v>
      </c>
      <c r="Q46" s="44">
        <v>20.960698689956331</v>
      </c>
      <c r="R46" s="43">
        <v>0</v>
      </c>
      <c r="S46" s="43">
        <v>0.87336244541484709</v>
      </c>
      <c r="T46" s="43">
        <v>0</v>
      </c>
      <c r="U46" s="43">
        <v>0</v>
      </c>
      <c r="V46" s="43">
        <v>0</v>
      </c>
      <c r="W46" s="43">
        <v>0.43668122270742354</v>
      </c>
      <c r="X46" s="43">
        <v>0</v>
      </c>
      <c r="Y46" s="44">
        <v>0</v>
      </c>
      <c r="Z46" s="43">
        <v>0</v>
      </c>
      <c r="AA46" s="43">
        <v>0</v>
      </c>
      <c r="AB46" s="43">
        <v>0</v>
      </c>
      <c r="AC46" s="14">
        <v>99.999999999999986</v>
      </c>
      <c r="AD46" s="14"/>
      <c r="AE46" s="35">
        <f t="shared" si="11"/>
        <v>61.572052401746724</v>
      </c>
      <c r="AF46" s="35">
        <f t="shared" si="12"/>
        <v>26.637554585152841</v>
      </c>
      <c r="AG46" s="36">
        <f t="shared" si="13"/>
        <v>0.43668122270742354</v>
      </c>
      <c r="AH46" s="36">
        <f t="shared" si="14"/>
        <v>0</v>
      </c>
      <c r="AI46" s="36">
        <f t="shared" si="15"/>
        <v>10.480349344978166</v>
      </c>
      <c r="AJ46" s="36">
        <f t="shared" si="16"/>
        <v>0.87336244541484709</v>
      </c>
      <c r="AK46" s="31">
        <v>99.999999999999986</v>
      </c>
    </row>
    <row r="47" spans="1:38">
      <c r="A47" s="18" t="s">
        <v>86</v>
      </c>
      <c r="B47" s="42">
        <v>58.430782000000001</v>
      </c>
      <c r="C47" s="42">
        <v>-95.301680000000005</v>
      </c>
      <c r="D47" s="18" t="s">
        <v>87</v>
      </c>
      <c r="E47" s="18"/>
      <c r="F47" s="43">
        <v>57.668711656441715</v>
      </c>
      <c r="G47" s="43">
        <v>34.969325153374228</v>
      </c>
      <c r="H47" s="43">
        <v>0</v>
      </c>
      <c r="I47" s="44">
        <v>0</v>
      </c>
      <c r="J47" s="44">
        <v>0</v>
      </c>
      <c r="K47" s="43">
        <v>0</v>
      </c>
      <c r="L47" s="43">
        <v>1.2269938650306749</v>
      </c>
      <c r="M47" s="43">
        <v>0</v>
      </c>
      <c r="N47" s="43">
        <v>0</v>
      </c>
      <c r="O47" s="43">
        <v>0</v>
      </c>
      <c r="P47" s="43">
        <v>1.2269938650306749</v>
      </c>
      <c r="Q47" s="44">
        <v>1.8404907975460123</v>
      </c>
      <c r="R47" s="43">
        <v>0</v>
      </c>
      <c r="S47" s="43">
        <v>2.4539877300613497</v>
      </c>
      <c r="T47" s="43">
        <v>0</v>
      </c>
      <c r="U47" s="43">
        <v>0</v>
      </c>
      <c r="V47" s="43">
        <v>0</v>
      </c>
      <c r="W47" s="43">
        <v>0.61349693251533743</v>
      </c>
      <c r="X47" s="43">
        <v>0</v>
      </c>
      <c r="Y47" s="44">
        <v>0</v>
      </c>
      <c r="Z47" s="43">
        <v>0</v>
      </c>
      <c r="AA47" s="43">
        <v>0</v>
      </c>
      <c r="AB47" s="43">
        <v>0</v>
      </c>
      <c r="AC47" s="14">
        <v>99.999999999999986</v>
      </c>
      <c r="AD47" s="14"/>
      <c r="AE47" s="35">
        <f t="shared" si="11"/>
        <v>57.668711656441715</v>
      </c>
      <c r="AF47" s="35">
        <f t="shared" si="12"/>
        <v>3.0674846625766872</v>
      </c>
      <c r="AG47" s="36">
        <f t="shared" si="13"/>
        <v>0.61349693251533743</v>
      </c>
      <c r="AH47" s="36">
        <f t="shared" si="14"/>
        <v>0</v>
      </c>
      <c r="AI47" s="36">
        <f t="shared" si="15"/>
        <v>34.969325153374228</v>
      </c>
      <c r="AJ47" s="36">
        <f t="shared" si="16"/>
        <v>3.6809815950920246</v>
      </c>
      <c r="AK47" s="31">
        <v>100</v>
      </c>
    </row>
    <row r="48" spans="1:38">
      <c r="A48" s="18" t="s">
        <v>88</v>
      </c>
      <c r="B48" s="42">
        <v>58.282442000000003</v>
      </c>
      <c r="C48" s="42">
        <v>-95.651618999999997</v>
      </c>
      <c r="D48" s="18" t="s">
        <v>35</v>
      </c>
      <c r="E48" s="18"/>
      <c r="F48" s="43">
        <v>52.845528455284551</v>
      </c>
      <c r="G48" s="43">
        <v>43.902439024390247</v>
      </c>
      <c r="H48" s="43">
        <v>0</v>
      </c>
      <c r="I48" s="44">
        <v>0</v>
      </c>
      <c r="J48" s="44">
        <v>0</v>
      </c>
      <c r="K48" s="43">
        <v>0</v>
      </c>
      <c r="L48" s="43">
        <v>0</v>
      </c>
      <c r="M48" s="43">
        <v>0</v>
      </c>
      <c r="N48" s="43">
        <v>0</v>
      </c>
      <c r="O48" s="43">
        <v>0</v>
      </c>
      <c r="P48" s="43">
        <v>0</v>
      </c>
      <c r="Q48" s="44">
        <v>0.81300813008130091</v>
      </c>
      <c r="R48" s="43">
        <v>0</v>
      </c>
      <c r="S48" s="43">
        <v>2.4390243902439024</v>
      </c>
      <c r="T48" s="43">
        <v>0</v>
      </c>
      <c r="U48" s="43">
        <v>0</v>
      </c>
      <c r="V48" s="43">
        <v>0</v>
      </c>
      <c r="W48" s="43">
        <v>0</v>
      </c>
      <c r="X48" s="43">
        <v>0</v>
      </c>
      <c r="Y48" s="44">
        <v>0</v>
      </c>
      <c r="Z48" s="43">
        <v>0</v>
      </c>
      <c r="AA48" s="43">
        <v>0</v>
      </c>
      <c r="AB48" s="43">
        <v>0</v>
      </c>
      <c r="AC48" s="14">
        <v>100</v>
      </c>
      <c r="AD48" s="14"/>
      <c r="AE48" s="35">
        <f t="shared" si="11"/>
        <v>52.845528455284551</v>
      </c>
      <c r="AF48" s="35">
        <f t="shared" si="12"/>
        <v>0.81300813008130091</v>
      </c>
      <c r="AG48" s="36">
        <f t="shared" si="13"/>
        <v>0</v>
      </c>
      <c r="AH48" s="36">
        <f t="shared" si="14"/>
        <v>0</v>
      </c>
      <c r="AI48" s="36">
        <f t="shared" si="15"/>
        <v>43.902439024390247</v>
      </c>
      <c r="AJ48" s="36">
        <f t="shared" si="16"/>
        <v>2.4390243902439024</v>
      </c>
      <c r="AK48" s="31">
        <v>100</v>
      </c>
    </row>
    <row r="49" spans="1:37">
      <c r="A49" s="18" t="s">
        <v>89</v>
      </c>
      <c r="B49" s="42">
        <v>58.267138000000003</v>
      </c>
      <c r="C49" s="42">
        <v>-95.658157000000003</v>
      </c>
      <c r="D49" s="18" t="s">
        <v>35</v>
      </c>
      <c r="E49" s="18"/>
      <c r="F49" s="43">
        <v>76.506024096385545</v>
      </c>
      <c r="G49" s="43">
        <v>10.843373493975903</v>
      </c>
      <c r="H49" s="43">
        <v>0</v>
      </c>
      <c r="I49" s="44">
        <v>0</v>
      </c>
      <c r="J49" s="44">
        <v>0</v>
      </c>
      <c r="K49" s="43">
        <v>0</v>
      </c>
      <c r="L49" s="43">
        <v>0</v>
      </c>
      <c r="M49" s="43">
        <v>1.2048192771084338</v>
      </c>
      <c r="N49" s="43">
        <v>0</v>
      </c>
      <c r="O49" s="43">
        <v>6.6265060240963862</v>
      </c>
      <c r="P49" s="43">
        <v>0</v>
      </c>
      <c r="Q49" s="44">
        <v>3.6144578313253009</v>
      </c>
      <c r="R49" s="43">
        <v>0</v>
      </c>
      <c r="S49" s="43">
        <v>0</v>
      </c>
      <c r="T49" s="43">
        <v>0</v>
      </c>
      <c r="U49" s="43">
        <v>0</v>
      </c>
      <c r="V49" s="43">
        <v>0</v>
      </c>
      <c r="W49" s="43">
        <v>1.2048192771084338</v>
      </c>
      <c r="X49" s="43">
        <v>0</v>
      </c>
      <c r="Y49" s="44">
        <v>0</v>
      </c>
      <c r="Z49" s="43">
        <v>0</v>
      </c>
      <c r="AA49" s="43">
        <v>0</v>
      </c>
      <c r="AB49" s="43">
        <v>0</v>
      </c>
      <c r="AC49" s="14">
        <v>99.999999999999986</v>
      </c>
      <c r="AD49" s="14"/>
      <c r="AE49" s="35">
        <f t="shared" si="11"/>
        <v>76.506024096385545</v>
      </c>
      <c r="AF49" s="35">
        <f t="shared" si="12"/>
        <v>11.445783132530121</v>
      </c>
      <c r="AG49" s="36">
        <f t="shared" si="13"/>
        <v>1.2048192771084338</v>
      </c>
      <c r="AH49" s="36">
        <f t="shared" si="14"/>
        <v>0</v>
      </c>
      <c r="AI49" s="36">
        <f t="shared" si="15"/>
        <v>10.843373493975903</v>
      </c>
      <c r="AJ49" s="36">
        <f t="shared" si="16"/>
        <v>0</v>
      </c>
      <c r="AK49" s="31">
        <v>100</v>
      </c>
    </row>
    <row r="50" spans="1:37">
      <c r="A50" s="18" t="s">
        <v>90</v>
      </c>
      <c r="B50" s="42">
        <v>58.455156000000002</v>
      </c>
      <c r="C50" s="42">
        <v>-95.726213999999999</v>
      </c>
      <c r="D50" s="18" t="s">
        <v>35</v>
      </c>
      <c r="E50" s="18"/>
      <c r="F50" s="43">
        <v>84.353741496598644</v>
      </c>
      <c r="G50" s="43">
        <v>11.564625850340136</v>
      </c>
      <c r="H50" s="43">
        <v>0</v>
      </c>
      <c r="I50" s="44">
        <v>0</v>
      </c>
      <c r="J50" s="44">
        <v>0</v>
      </c>
      <c r="K50" s="43">
        <v>0</v>
      </c>
      <c r="L50" s="43">
        <v>0</v>
      </c>
      <c r="M50" s="43">
        <v>1.3605442176870748</v>
      </c>
      <c r="N50" s="43">
        <v>0</v>
      </c>
      <c r="O50" s="43">
        <v>0</v>
      </c>
      <c r="P50" s="43">
        <v>0</v>
      </c>
      <c r="Q50" s="44">
        <v>0</v>
      </c>
      <c r="R50" s="43">
        <v>0</v>
      </c>
      <c r="S50" s="43">
        <v>1.3605442176870748</v>
      </c>
      <c r="T50" s="43">
        <v>0</v>
      </c>
      <c r="U50" s="43">
        <v>0</v>
      </c>
      <c r="V50" s="43">
        <v>0</v>
      </c>
      <c r="W50" s="43">
        <v>0.68027210884353739</v>
      </c>
      <c r="X50" s="43">
        <v>0</v>
      </c>
      <c r="Y50" s="44">
        <v>0</v>
      </c>
      <c r="Z50" s="43">
        <v>0</v>
      </c>
      <c r="AA50" s="43">
        <v>0</v>
      </c>
      <c r="AB50" s="43">
        <v>0.68027210884353739</v>
      </c>
      <c r="AC50" s="14">
        <v>100.00000000000001</v>
      </c>
      <c r="AD50" s="14"/>
      <c r="AE50" s="35">
        <f t="shared" si="11"/>
        <v>84.353741496598644</v>
      </c>
      <c r="AF50" s="35">
        <f t="shared" si="12"/>
        <v>1.3605442176870748</v>
      </c>
      <c r="AG50" s="36">
        <f t="shared" si="13"/>
        <v>1.3605442176870748</v>
      </c>
      <c r="AH50" s="36">
        <f t="shared" si="14"/>
        <v>0</v>
      </c>
      <c r="AI50" s="36">
        <f t="shared" si="15"/>
        <v>11.564625850340136</v>
      </c>
      <c r="AJ50" s="36">
        <f t="shared" si="16"/>
        <v>1.3605442176870748</v>
      </c>
      <c r="AK50" s="31">
        <v>100.00000000000001</v>
      </c>
    </row>
    <row r="51" spans="1:37">
      <c r="A51" s="18" t="s">
        <v>91</v>
      </c>
      <c r="B51" s="42">
        <v>58.437334999999997</v>
      </c>
      <c r="C51" s="42">
        <v>-95.829472999999993</v>
      </c>
      <c r="D51" s="18" t="s">
        <v>35</v>
      </c>
      <c r="E51" s="18"/>
      <c r="F51" s="43">
        <v>85.057471264367805</v>
      </c>
      <c r="G51" s="43">
        <v>6.3218390804597711</v>
      </c>
      <c r="H51" s="43">
        <v>0</v>
      </c>
      <c r="I51" s="44">
        <v>0</v>
      </c>
      <c r="J51" s="44">
        <v>0</v>
      </c>
      <c r="K51" s="43">
        <v>0</v>
      </c>
      <c r="L51" s="43">
        <v>0</v>
      </c>
      <c r="M51" s="43">
        <v>0</v>
      </c>
      <c r="N51" s="43">
        <v>0</v>
      </c>
      <c r="O51" s="43">
        <v>0</v>
      </c>
      <c r="P51" s="43">
        <v>3.4482758620689653</v>
      </c>
      <c r="Q51" s="44">
        <v>0.57471264367816088</v>
      </c>
      <c r="R51" s="43">
        <v>0</v>
      </c>
      <c r="S51" s="43">
        <v>1.7241379310344827</v>
      </c>
      <c r="T51" s="43">
        <v>0</v>
      </c>
      <c r="U51" s="43">
        <v>0.57471264367816088</v>
      </c>
      <c r="V51" s="43">
        <v>0</v>
      </c>
      <c r="W51" s="43">
        <v>2.2988505747126435</v>
      </c>
      <c r="X51" s="43">
        <v>0</v>
      </c>
      <c r="Y51" s="44">
        <v>0</v>
      </c>
      <c r="Z51" s="43">
        <v>0</v>
      </c>
      <c r="AA51" s="43">
        <v>0</v>
      </c>
      <c r="AB51" s="43">
        <v>0</v>
      </c>
      <c r="AC51" s="14">
        <v>99.999999999999972</v>
      </c>
      <c r="AD51" s="14"/>
      <c r="AE51" s="35">
        <f t="shared" si="11"/>
        <v>85.057471264367805</v>
      </c>
      <c r="AF51" s="35">
        <f t="shared" si="12"/>
        <v>4.5977011494252871</v>
      </c>
      <c r="AG51" s="36">
        <f t="shared" si="13"/>
        <v>2.2988505747126435</v>
      </c>
      <c r="AH51" s="36">
        <f t="shared" si="14"/>
        <v>0</v>
      </c>
      <c r="AI51" s="36">
        <f t="shared" si="15"/>
        <v>6.3218390804597711</v>
      </c>
      <c r="AJ51" s="36">
        <f t="shared" si="16"/>
        <v>1.7241379310344827</v>
      </c>
      <c r="AK51" s="31">
        <v>99.999999999999986</v>
      </c>
    </row>
    <row r="52" spans="1:37">
      <c r="A52" s="18" t="s">
        <v>92</v>
      </c>
      <c r="B52" s="42">
        <v>58.345453999999997</v>
      </c>
      <c r="C52" s="42">
        <v>-96.477838000000006</v>
      </c>
      <c r="D52" s="18" t="s">
        <v>35</v>
      </c>
      <c r="E52" s="18"/>
      <c r="F52" s="43">
        <v>80.625</v>
      </c>
      <c r="G52" s="43">
        <v>0</v>
      </c>
      <c r="H52" s="43">
        <v>0</v>
      </c>
      <c r="I52" s="44">
        <v>0</v>
      </c>
      <c r="J52" s="44">
        <v>0</v>
      </c>
      <c r="K52" s="43">
        <v>1.25</v>
      </c>
      <c r="L52" s="43">
        <v>0</v>
      </c>
      <c r="M52" s="43">
        <v>1.875</v>
      </c>
      <c r="N52" s="43">
        <v>0</v>
      </c>
      <c r="O52" s="43">
        <v>0</v>
      </c>
      <c r="P52" s="43">
        <v>7.5</v>
      </c>
      <c r="Q52" s="44">
        <v>1.25</v>
      </c>
      <c r="R52" s="43">
        <v>0</v>
      </c>
      <c r="S52" s="43">
        <v>7.5</v>
      </c>
      <c r="T52" s="43">
        <v>0</v>
      </c>
      <c r="U52" s="43">
        <v>0</v>
      </c>
      <c r="V52" s="43">
        <v>0</v>
      </c>
      <c r="W52" s="43">
        <v>0</v>
      </c>
      <c r="X52" s="43">
        <v>0</v>
      </c>
      <c r="Y52" s="44">
        <v>0</v>
      </c>
      <c r="Z52" s="43">
        <v>0</v>
      </c>
      <c r="AA52" s="43">
        <v>0</v>
      </c>
      <c r="AB52" s="43">
        <v>0</v>
      </c>
      <c r="AC52" s="14">
        <v>100</v>
      </c>
      <c r="AD52" s="14"/>
      <c r="AE52" s="35">
        <f t="shared" si="11"/>
        <v>81.875</v>
      </c>
      <c r="AF52" s="35">
        <f t="shared" si="12"/>
        <v>10.625</v>
      </c>
      <c r="AG52" s="36">
        <f t="shared" si="13"/>
        <v>0</v>
      </c>
      <c r="AH52" s="36">
        <f t="shared" si="14"/>
        <v>0</v>
      </c>
      <c r="AI52" s="36">
        <f t="shared" si="15"/>
        <v>0</v>
      </c>
      <c r="AJ52" s="36">
        <f t="shared" si="16"/>
        <v>7.5</v>
      </c>
      <c r="AK52" s="31">
        <v>100</v>
      </c>
    </row>
    <row r="53" spans="1:37">
      <c r="A53" s="18" t="s">
        <v>93</v>
      </c>
      <c r="B53" s="42">
        <v>58.145673000000002</v>
      </c>
      <c r="C53" s="42">
        <v>-96.75</v>
      </c>
      <c r="D53" s="18" t="s">
        <v>35</v>
      </c>
      <c r="E53" s="18"/>
      <c r="F53" s="43">
        <v>44.398340248962654</v>
      </c>
      <c r="G53" s="43">
        <v>36.929460580912867</v>
      </c>
      <c r="H53" s="43">
        <v>0.41493775933609961</v>
      </c>
      <c r="I53" s="44">
        <v>0</v>
      </c>
      <c r="J53" s="44">
        <v>0</v>
      </c>
      <c r="K53" s="43">
        <v>0</v>
      </c>
      <c r="L53" s="43">
        <v>0</v>
      </c>
      <c r="M53" s="43">
        <v>0</v>
      </c>
      <c r="N53" s="43">
        <v>0</v>
      </c>
      <c r="O53" s="43">
        <v>0</v>
      </c>
      <c r="P53" s="43">
        <v>0</v>
      </c>
      <c r="Q53" s="44">
        <v>14.107883817427386</v>
      </c>
      <c r="R53" s="43">
        <v>0</v>
      </c>
      <c r="S53" s="43">
        <v>1.6597510373443984</v>
      </c>
      <c r="T53" s="43">
        <v>0</v>
      </c>
      <c r="U53" s="43">
        <v>0</v>
      </c>
      <c r="V53" s="43">
        <v>0</v>
      </c>
      <c r="W53" s="43">
        <v>1.6597510373443984</v>
      </c>
      <c r="X53" s="43">
        <v>0</v>
      </c>
      <c r="Y53" s="44">
        <v>0</v>
      </c>
      <c r="Z53" s="43">
        <v>0</v>
      </c>
      <c r="AA53" s="43">
        <v>0.41493775933609961</v>
      </c>
      <c r="AB53" s="43">
        <v>0.41493775933609961</v>
      </c>
      <c r="AC53" s="14">
        <v>99.999999999999972</v>
      </c>
      <c r="AD53" s="14"/>
      <c r="AE53" s="35">
        <f t="shared" si="11"/>
        <v>44.398340248962654</v>
      </c>
      <c r="AF53" s="35">
        <f t="shared" si="12"/>
        <v>14.107883817427386</v>
      </c>
      <c r="AG53" s="36">
        <f t="shared" si="13"/>
        <v>2.0746887966804981</v>
      </c>
      <c r="AH53" s="36">
        <f t="shared" si="14"/>
        <v>0</v>
      </c>
      <c r="AI53" s="36">
        <f t="shared" si="15"/>
        <v>37.344398340248965</v>
      </c>
      <c r="AJ53" s="36">
        <f t="shared" si="16"/>
        <v>2.0746887966804981</v>
      </c>
      <c r="AK53" s="31">
        <v>100</v>
      </c>
    </row>
    <row r="54" spans="1:37">
      <c r="A54" s="18" t="s">
        <v>94</v>
      </c>
      <c r="B54" s="42">
        <v>58.240228999999999</v>
      </c>
      <c r="C54" s="42">
        <v>-96.275355000000005</v>
      </c>
      <c r="D54" s="18" t="s">
        <v>35</v>
      </c>
      <c r="E54" s="18"/>
      <c r="F54" s="43">
        <v>57.635467980295566</v>
      </c>
      <c r="G54" s="43">
        <v>33.990147783251231</v>
      </c>
      <c r="H54" s="43">
        <v>0</v>
      </c>
      <c r="I54" s="44">
        <v>0</v>
      </c>
      <c r="J54" s="44">
        <v>0</v>
      </c>
      <c r="K54" s="43">
        <v>0</v>
      </c>
      <c r="L54" s="43">
        <v>0</v>
      </c>
      <c r="M54" s="43">
        <v>0</v>
      </c>
      <c r="N54" s="43">
        <v>0</v>
      </c>
      <c r="O54" s="43">
        <v>0</v>
      </c>
      <c r="P54" s="43">
        <v>0.98522167487684731</v>
      </c>
      <c r="Q54" s="44">
        <v>4.4334975369458132</v>
      </c>
      <c r="R54" s="43">
        <v>0</v>
      </c>
      <c r="S54" s="43">
        <v>1.9704433497536946</v>
      </c>
      <c r="T54" s="43">
        <v>0</v>
      </c>
      <c r="U54" s="43">
        <v>0.49261083743842365</v>
      </c>
      <c r="V54" s="43">
        <v>0</v>
      </c>
      <c r="W54" s="43">
        <v>0.49261083743842365</v>
      </c>
      <c r="X54" s="43">
        <v>0</v>
      </c>
      <c r="Y54" s="44">
        <v>0</v>
      </c>
      <c r="Z54" s="43">
        <v>0</v>
      </c>
      <c r="AA54" s="43">
        <v>0</v>
      </c>
      <c r="AB54" s="43">
        <v>0</v>
      </c>
      <c r="AC54" s="14">
        <v>99.999999999999986</v>
      </c>
      <c r="AD54" s="14"/>
      <c r="AE54" s="35">
        <f t="shared" si="11"/>
        <v>57.635467980295566</v>
      </c>
      <c r="AF54" s="35">
        <f t="shared" si="12"/>
        <v>5.9113300492610836</v>
      </c>
      <c r="AG54" s="36">
        <f t="shared" si="13"/>
        <v>0.49261083743842365</v>
      </c>
      <c r="AH54" s="36">
        <f t="shared" si="14"/>
        <v>0</v>
      </c>
      <c r="AI54" s="36">
        <f t="shared" si="15"/>
        <v>33.990147783251231</v>
      </c>
      <c r="AJ54" s="36">
        <f t="shared" si="16"/>
        <v>1.9704433497536946</v>
      </c>
      <c r="AK54" s="31">
        <v>100</v>
      </c>
    </row>
    <row r="55" spans="1:37">
      <c r="A55" s="18" t="s">
        <v>95</v>
      </c>
      <c r="B55" s="42">
        <v>58.261378000000001</v>
      </c>
      <c r="C55" s="42">
        <v>-96.418878000000007</v>
      </c>
      <c r="D55" s="18" t="s">
        <v>35</v>
      </c>
      <c r="E55" s="18"/>
      <c r="F55" s="43">
        <v>61.764705882352942</v>
      </c>
      <c r="G55" s="43">
        <v>26.47058823529412</v>
      </c>
      <c r="H55" s="43">
        <v>0</v>
      </c>
      <c r="I55" s="44">
        <v>0</v>
      </c>
      <c r="J55" s="44">
        <v>0</v>
      </c>
      <c r="K55" s="43">
        <v>0</v>
      </c>
      <c r="L55" s="43">
        <v>2.9411764705882351</v>
      </c>
      <c r="M55" s="43">
        <v>0</v>
      </c>
      <c r="N55" s="43">
        <v>0</v>
      </c>
      <c r="O55" s="43">
        <v>1.4705882352941175</v>
      </c>
      <c r="P55" s="43">
        <v>2.9411764705882351</v>
      </c>
      <c r="Q55" s="44">
        <v>0</v>
      </c>
      <c r="R55" s="43">
        <v>0</v>
      </c>
      <c r="S55" s="43">
        <v>2.9411764705882351</v>
      </c>
      <c r="T55" s="43">
        <v>1.4705882352941175</v>
      </c>
      <c r="U55" s="43">
        <v>0</v>
      </c>
      <c r="V55" s="43">
        <v>0</v>
      </c>
      <c r="W55" s="43">
        <v>0</v>
      </c>
      <c r="X55" s="43">
        <v>0</v>
      </c>
      <c r="Y55" s="44">
        <v>0</v>
      </c>
      <c r="Z55" s="43">
        <v>0</v>
      </c>
      <c r="AA55" s="43">
        <v>0</v>
      </c>
      <c r="AB55" s="43">
        <v>0</v>
      </c>
      <c r="AC55" s="14">
        <v>99.999999999999986</v>
      </c>
      <c r="AD55" s="14"/>
      <c r="AE55" s="35">
        <f t="shared" si="11"/>
        <v>61.764705882352942</v>
      </c>
      <c r="AF55" s="35">
        <f t="shared" si="12"/>
        <v>4.4117647058823524</v>
      </c>
      <c r="AG55" s="36">
        <f t="shared" si="13"/>
        <v>0</v>
      </c>
      <c r="AH55" s="36">
        <f t="shared" si="14"/>
        <v>0</v>
      </c>
      <c r="AI55" s="36">
        <f t="shared" si="15"/>
        <v>26.47058823529412</v>
      </c>
      <c r="AJ55" s="36">
        <f t="shared" si="16"/>
        <v>5.8823529411764701</v>
      </c>
      <c r="AK55" s="31">
        <v>99.999999999999986</v>
      </c>
    </row>
    <row r="56" spans="1:37">
      <c r="A56" s="18" t="s">
        <v>96</v>
      </c>
      <c r="B56" s="42">
        <v>58.240713</v>
      </c>
      <c r="C56" s="42">
        <v>-96.274054000000007</v>
      </c>
      <c r="D56" s="18" t="s">
        <v>35</v>
      </c>
      <c r="E56" s="18"/>
      <c r="F56" s="43">
        <v>55.621301775147927</v>
      </c>
      <c r="G56" s="43">
        <v>30.76923076923077</v>
      </c>
      <c r="H56" s="43">
        <v>1.1834319526627219</v>
      </c>
      <c r="I56" s="44">
        <v>0</v>
      </c>
      <c r="J56" s="44">
        <v>0</v>
      </c>
      <c r="K56" s="43">
        <v>1.1834319526627219</v>
      </c>
      <c r="L56" s="43">
        <v>1.1834319526627219</v>
      </c>
      <c r="M56" s="43">
        <v>0</v>
      </c>
      <c r="N56" s="43">
        <v>0</v>
      </c>
      <c r="O56" s="43">
        <v>0</v>
      </c>
      <c r="P56" s="43">
        <v>0.59171597633136097</v>
      </c>
      <c r="Q56" s="44">
        <v>5.3254437869822491</v>
      </c>
      <c r="R56" s="43">
        <v>0</v>
      </c>
      <c r="S56" s="43">
        <v>1.7751479289940828</v>
      </c>
      <c r="T56" s="43">
        <v>0</v>
      </c>
      <c r="U56" s="43">
        <v>0</v>
      </c>
      <c r="V56" s="43">
        <v>0</v>
      </c>
      <c r="W56" s="43">
        <v>1.7751479289940828</v>
      </c>
      <c r="X56" s="43">
        <v>0.59171597633136097</v>
      </c>
      <c r="Y56" s="44">
        <v>0</v>
      </c>
      <c r="Z56" s="43">
        <v>0</v>
      </c>
      <c r="AA56" s="43">
        <v>0</v>
      </c>
      <c r="AB56" s="43">
        <v>0</v>
      </c>
      <c r="AC56" s="14">
        <v>99.999999999999986</v>
      </c>
      <c r="AD56" s="14"/>
      <c r="AE56" s="35">
        <f t="shared" si="11"/>
        <v>56.80473372781065</v>
      </c>
      <c r="AF56" s="35">
        <f t="shared" si="12"/>
        <v>5.9171597633136104</v>
      </c>
      <c r="AG56" s="36">
        <f t="shared" si="13"/>
        <v>1.7751479289940828</v>
      </c>
      <c r="AH56" s="36">
        <f t="shared" si="14"/>
        <v>0.59171597633136097</v>
      </c>
      <c r="AI56" s="36">
        <f t="shared" si="15"/>
        <v>31.952662721893493</v>
      </c>
      <c r="AJ56" s="36">
        <f t="shared" si="16"/>
        <v>2.9585798816568047</v>
      </c>
      <c r="AK56" s="31">
        <v>100</v>
      </c>
    </row>
    <row r="57" spans="1:37">
      <c r="A57" s="18" t="s">
        <v>97</v>
      </c>
      <c r="B57" s="42">
        <v>58.370913999999999</v>
      </c>
      <c r="C57" s="42">
        <v>-96.635919000000001</v>
      </c>
      <c r="D57" s="18" t="s">
        <v>35</v>
      </c>
      <c r="E57" s="18"/>
      <c r="F57" s="43">
        <v>82.879377431906619</v>
      </c>
      <c r="G57" s="43">
        <v>0.38910505836575876</v>
      </c>
      <c r="H57" s="43">
        <v>0</v>
      </c>
      <c r="I57" s="44">
        <v>0</v>
      </c>
      <c r="J57" s="44">
        <v>0</v>
      </c>
      <c r="K57" s="43">
        <v>0.38910505836575876</v>
      </c>
      <c r="L57" s="43">
        <v>0</v>
      </c>
      <c r="M57" s="43">
        <v>0</v>
      </c>
      <c r="N57" s="43">
        <v>0</v>
      </c>
      <c r="O57" s="43">
        <v>1.1673151750972763</v>
      </c>
      <c r="P57" s="43">
        <v>0</v>
      </c>
      <c r="Q57" s="44">
        <v>8.5603112840466924</v>
      </c>
      <c r="R57" s="43">
        <v>0</v>
      </c>
      <c r="S57" s="43">
        <v>1.9455252918287937</v>
      </c>
      <c r="T57" s="43">
        <v>0</v>
      </c>
      <c r="U57" s="43">
        <v>0</v>
      </c>
      <c r="V57" s="43">
        <v>0</v>
      </c>
      <c r="W57" s="43">
        <v>3.1128404669260701</v>
      </c>
      <c r="X57" s="43">
        <v>0</v>
      </c>
      <c r="Y57" s="44">
        <v>0</v>
      </c>
      <c r="Z57" s="43">
        <v>0</v>
      </c>
      <c r="AA57" s="43">
        <v>1.556420233463035</v>
      </c>
      <c r="AB57" s="43">
        <v>0</v>
      </c>
      <c r="AC57" s="14">
        <v>99.999999999999986</v>
      </c>
      <c r="AD57" s="14"/>
      <c r="AE57" s="35">
        <f t="shared" si="11"/>
        <v>83.268482490272376</v>
      </c>
      <c r="AF57" s="35">
        <f t="shared" si="12"/>
        <v>9.7276264591439681</v>
      </c>
      <c r="AG57" s="36">
        <f t="shared" si="13"/>
        <v>3.1128404669260701</v>
      </c>
      <c r="AH57" s="36">
        <f t="shared" si="14"/>
        <v>0</v>
      </c>
      <c r="AI57" s="36">
        <f t="shared" si="15"/>
        <v>0.38910505836575876</v>
      </c>
      <c r="AJ57" s="36">
        <f t="shared" si="16"/>
        <v>3.5019455252918288</v>
      </c>
      <c r="AK57" s="31">
        <v>100</v>
      </c>
    </row>
    <row r="58" spans="1:37">
      <c r="A58" s="18" t="s">
        <v>98</v>
      </c>
      <c r="B58" s="42">
        <v>58.177263000000004</v>
      </c>
      <c r="C58" s="42">
        <v>-96.771854000000005</v>
      </c>
      <c r="D58" s="18" t="s">
        <v>35</v>
      </c>
      <c r="E58" s="18"/>
      <c r="F58" s="43">
        <v>32.323232323232325</v>
      </c>
      <c r="G58" s="43">
        <v>46.464646464646464</v>
      </c>
      <c r="H58" s="43">
        <v>0</v>
      </c>
      <c r="I58" s="44">
        <v>0</v>
      </c>
      <c r="J58" s="44">
        <v>0</v>
      </c>
      <c r="K58" s="43">
        <v>1.0101010101010102</v>
      </c>
      <c r="L58" s="43">
        <v>0.50505050505050508</v>
      </c>
      <c r="M58" s="43">
        <v>2.0202020202020203</v>
      </c>
      <c r="N58" s="43">
        <v>0</v>
      </c>
      <c r="O58" s="43">
        <v>0</v>
      </c>
      <c r="P58" s="43">
        <v>0</v>
      </c>
      <c r="Q58" s="44">
        <v>13.131313131313133</v>
      </c>
      <c r="R58" s="43">
        <v>0</v>
      </c>
      <c r="S58" s="43">
        <v>3.0303030303030303</v>
      </c>
      <c r="T58" s="43">
        <v>0.50505050505050508</v>
      </c>
      <c r="U58" s="43">
        <v>0</v>
      </c>
      <c r="V58" s="43">
        <v>0</v>
      </c>
      <c r="W58" s="43">
        <v>0.50505050505050508</v>
      </c>
      <c r="X58" s="43">
        <v>0</v>
      </c>
      <c r="Y58" s="44">
        <v>0</v>
      </c>
      <c r="Z58" s="43">
        <v>0</v>
      </c>
      <c r="AA58" s="43">
        <v>0</v>
      </c>
      <c r="AB58" s="43">
        <v>0.50505050505050508</v>
      </c>
      <c r="AC58" s="14">
        <v>100</v>
      </c>
      <c r="AD58" s="14"/>
      <c r="AE58" s="35">
        <f t="shared" si="11"/>
        <v>33.333333333333336</v>
      </c>
      <c r="AF58" s="35">
        <f t="shared" si="12"/>
        <v>15.151515151515154</v>
      </c>
      <c r="AG58" s="36">
        <f t="shared" si="13"/>
        <v>1.0101010101010102</v>
      </c>
      <c r="AH58" s="36">
        <f t="shared" si="14"/>
        <v>0</v>
      </c>
      <c r="AI58" s="36">
        <f t="shared" si="15"/>
        <v>46.464646464646464</v>
      </c>
      <c r="AJ58" s="36">
        <f t="shared" si="16"/>
        <v>3.5353535353535355</v>
      </c>
      <c r="AK58" s="31">
        <v>100.00000000000001</v>
      </c>
    </row>
    <row r="59" spans="1:37">
      <c r="A59" s="18" t="s">
        <v>99</v>
      </c>
      <c r="B59" s="42">
        <v>58.485422999999997</v>
      </c>
      <c r="C59" s="42">
        <v>-96.244552999999996</v>
      </c>
      <c r="D59" s="18" t="s">
        <v>35</v>
      </c>
      <c r="E59" s="18"/>
      <c r="F59" s="43">
        <v>99.473684210526315</v>
      </c>
      <c r="G59" s="43">
        <v>0</v>
      </c>
      <c r="H59" s="43">
        <v>0</v>
      </c>
      <c r="I59" s="44">
        <v>0</v>
      </c>
      <c r="J59" s="44">
        <v>0</v>
      </c>
      <c r="K59" s="43">
        <v>0</v>
      </c>
      <c r="L59" s="43">
        <v>0</v>
      </c>
      <c r="M59" s="43">
        <v>0</v>
      </c>
      <c r="N59" s="43">
        <v>0</v>
      </c>
      <c r="O59" s="43">
        <v>0</v>
      </c>
      <c r="P59" s="43">
        <v>0</v>
      </c>
      <c r="Q59" s="44">
        <v>0</v>
      </c>
      <c r="R59" s="43">
        <v>0</v>
      </c>
      <c r="S59" s="43">
        <v>0</v>
      </c>
      <c r="T59" s="43">
        <v>0</v>
      </c>
      <c r="U59" s="43">
        <v>0</v>
      </c>
      <c r="V59" s="43">
        <v>0</v>
      </c>
      <c r="W59" s="43">
        <v>0.52631578947368418</v>
      </c>
      <c r="X59" s="43">
        <v>0</v>
      </c>
      <c r="Y59" s="44">
        <v>0</v>
      </c>
      <c r="Z59" s="43">
        <v>0</v>
      </c>
      <c r="AA59" s="43">
        <v>0</v>
      </c>
      <c r="AB59" s="43">
        <v>0</v>
      </c>
      <c r="AC59" s="14">
        <v>100</v>
      </c>
      <c r="AD59" s="14"/>
      <c r="AE59" s="35">
        <f t="shared" si="11"/>
        <v>99.473684210526315</v>
      </c>
      <c r="AF59" s="35">
        <f t="shared" si="12"/>
        <v>0</v>
      </c>
      <c r="AG59" s="36">
        <f t="shared" si="13"/>
        <v>0.52631578947368418</v>
      </c>
      <c r="AH59" s="36">
        <f t="shared" si="14"/>
        <v>0</v>
      </c>
      <c r="AI59" s="36">
        <f t="shared" si="15"/>
        <v>0</v>
      </c>
      <c r="AJ59" s="36">
        <f t="shared" si="16"/>
        <v>0</v>
      </c>
      <c r="AK59" s="31">
        <v>100</v>
      </c>
    </row>
    <row r="60" spans="1:37">
      <c r="A60" s="18" t="s">
        <v>100</v>
      </c>
      <c r="B60" s="42">
        <v>58.534218000000003</v>
      </c>
      <c r="C60" s="42">
        <v>-96.436756000000003</v>
      </c>
      <c r="D60" s="18" t="s">
        <v>35</v>
      </c>
      <c r="E60" s="18"/>
      <c r="F60" s="43">
        <v>78.991596638655466</v>
      </c>
      <c r="G60" s="43">
        <v>3.3613445378151261</v>
      </c>
      <c r="H60" s="43">
        <v>0</v>
      </c>
      <c r="I60" s="44">
        <v>0</v>
      </c>
      <c r="J60" s="44">
        <v>0</v>
      </c>
      <c r="K60" s="43">
        <v>0</v>
      </c>
      <c r="L60" s="43">
        <v>0</v>
      </c>
      <c r="M60" s="43">
        <v>2.5210084033613445</v>
      </c>
      <c r="N60" s="43">
        <v>0</v>
      </c>
      <c r="O60" s="43">
        <v>0</v>
      </c>
      <c r="P60" s="43">
        <v>9.2436974789915975</v>
      </c>
      <c r="Q60" s="44">
        <v>3.3613445378151261</v>
      </c>
      <c r="R60" s="43">
        <v>0</v>
      </c>
      <c r="S60" s="43">
        <v>1.680672268907563</v>
      </c>
      <c r="T60" s="43">
        <v>0</v>
      </c>
      <c r="U60" s="43">
        <v>0</v>
      </c>
      <c r="V60" s="43">
        <v>0</v>
      </c>
      <c r="W60" s="43">
        <v>0.84033613445378152</v>
      </c>
      <c r="X60" s="43">
        <v>0</v>
      </c>
      <c r="Y60" s="44">
        <v>0</v>
      </c>
      <c r="Z60" s="43">
        <v>0</v>
      </c>
      <c r="AA60" s="43">
        <v>0</v>
      </c>
      <c r="AB60" s="43">
        <v>0</v>
      </c>
      <c r="AC60" s="14">
        <v>100</v>
      </c>
      <c r="AD60" s="14"/>
      <c r="AE60" s="35">
        <f t="shared" si="11"/>
        <v>78.991596638655466</v>
      </c>
      <c r="AF60" s="35">
        <f t="shared" si="12"/>
        <v>15.126050420168069</v>
      </c>
      <c r="AG60" s="36">
        <f t="shared" si="13"/>
        <v>0.84033613445378152</v>
      </c>
      <c r="AH60" s="36">
        <f t="shared" si="14"/>
        <v>0</v>
      </c>
      <c r="AI60" s="36">
        <f t="shared" si="15"/>
        <v>3.3613445378151261</v>
      </c>
      <c r="AJ60" s="36">
        <f t="shared" si="16"/>
        <v>1.680672268907563</v>
      </c>
      <c r="AK60" s="31">
        <v>100</v>
      </c>
    </row>
    <row r="61" spans="1:37">
      <c r="A61" s="18" t="s">
        <v>101</v>
      </c>
      <c r="B61" s="42">
        <v>58.265715</v>
      </c>
      <c r="C61" s="42">
        <v>-96.504520999999997</v>
      </c>
      <c r="D61" s="18" t="s">
        <v>102</v>
      </c>
      <c r="E61" s="18"/>
      <c r="F61" s="43">
        <v>77.316293929712458</v>
      </c>
      <c r="G61" s="43">
        <v>5.7507987220447285</v>
      </c>
      <c r="H61" s="43">
        <v>0</v>
      </c>
      <c r="I61" s="44">
        <v>0</v>
      </c>
      <c r="J61" s="44">
        <v>0</v>
      </c>
      <c r="K61" s="43">
        <v>0.95846645367412142</v>
      </c>
      <c r="L61" s="43">
        <v>0</v>
      </c>
      <c r="M61" s="43">
        <v>0.63897763578274758</v>
      </c>
      <c r="N61" s="43">
        <v>0</v>
      </c>
      <c r="O61" s="43">
        <v>0</v>
      </c>
      <c r="P61" s="43">
        <v>0.95846645367412142</v>
      </c>
      <c r="Q61" s="44">
        <v>7.0287539936102235</v>
      </c>
      <c r="R61" s="43">
        <v>0</v>
      </c>
      <c r="S61" s="43">
        <v>6.3897763578274756</v>
      </c>
      <c r="T61" s="43">
        <v>0</v>
      </c>
      <c r="U61" s="43">
        <v>0</v>
      </c>
      <c r="V61" s="43">
        <v>0</v>
      </c>
      <c r="W61" s="43">
        <v>0.95846645367412142</v>
      </c>
      <c r="X61" s="43">
        <v>0</v>
      </c>
      <c r="Y61" s="44">
        <v>0</v>
      </c>
      <c r="Z61" s="43">
        <v>0</v>
      </c>
      <c r="AA61" s="43">
        <v>0</v>
      </c>
      <c r="AB61" s="43">
        <v>0</v>
      </c>
      <c r="AC61" s="14">
        <v>100</v>
      </c>
      <c r="AD61" s="14"/>
      <c r="AE61" s="35">
        <f t="shared" si="11"/>
        <v>78.274760383386578</v>
      </c>
      <c r="AF61" s="35">
        <f t="shared" si="12"/>
        <v>8.6261980830670932</v>
      </c>
      <c r="AG61" s="36">
        <f t="shared" si="13"/>
        <v>0.95846645367412142</v>
      </c>
      <c r="AH61" s="36">
        <f t="shared" si="14"/>
        <v>0</v>
      </c>
      <c r="AI61" s="36">
        <f t="shared" si="15"/>
        <v>5.7507987220447285</v>
      </c>
      <c r="AJ61" s="36">
        <f t="shared" si="16"/>
        <v>6.3897763578274756</v>
      </c>
      <c r="AK61" s="31">
        <v>100</v>
      </c>
    </row>
    <row r="62" spans="1:37">
      <c r="A62" s="18" t="s">
        <v>103</v>
      </c>
      <c r="B62" s="42">
        <v>58.213439999999999</v>
      </c>
      <c r="C62" s="42">
        <v>-96.421480000000003</v>
      </c>
      <c r="D62" s="18" t="s">
        <v>35</v>
      </c>
      <c r="E62" s="18"/>
      <c r="F62" s="43">
        <v>76.231884057971016</v>
      </c>
      <c r="G62" s="43">
        <v>1.4492753623188406</v>
      </c>
      <c r="H62" s="43">
        <v>0</v>
      </c>
      <c r="I62" s="44">
        <v>0</v>
      </c>
      <c r="J62" s="44">
        <v>0</v>
      </c>
      <c r="K62" s="43">
        <v>0.57971014492753625</v>
      </c>
      <c r="L62" s="43">
        <v>0</v>
      </c>
      <c r="M62" s="43">
        <v>4.9275362318840585</v>
      </c>
      <c r="N62" s="43">
        <v>0</v>
      </c>
      <c r="O62" s="43">
        <v>0</v>
      </c>
      <c r="P62" s="43">
        <v>0.28985507246376813</v>
      </c>
      <c r="Q62" s="44">
        <v>6.0869565217391308</v>
      </c>
      <c r="R62" s="43">
        <v>0</v>
      </c>
      <c r="S62" s="43">
        <v>8.115942028985506</v>
      </c>
      <c r="T62" s="43">
        <v>0</v>
      </c>
      <c r="U62" s="43">
        <v>0</v>
      </c>
      <c r="V62" s="43">
        <v>0</v>
      </c>
      <c r="W62" s="43">
        <v>2.318840579710145</v>
      </c>
      <c r="X62" s="43">
        <v>0</v>
      </c>
      <c r="Y62" s="44">
        <v>0</v>
      </c>
      <c r="Z62" s="43">
        <v>0</v>
      </c>
      <c r="AA62" s="43">
        <v>0</v>
      </c>
      <c r="AB62" s="43">
        <v>0</v>
      </c>
      <c r="AC62" s="14">
        <v>99.999999999999986</v>
      </c>
      <c r="AD62" s="14"/>
      <c r="AE62" s="35">
        <f t="shared" si="11"/>
        <v>76.811594202898547</v>
      </c>
      <c r="AF62" s="35">
        <f t="shared" si="12"/>
        <v>11.304347826086957</v>
      </c>
      <c r="AG62" s="36">
        <f t="shared" si="13"/>
        <v>2.318840579710145</v>
      </c>
      <c r="AH62" s="36">
        <f t="shared" si="14"/>
        <v>0</v>
      </c>
      <c r="AI62" s="36">
        <f t="shared" si="15"/>
        <v>1.4492753623188406</v>
      </c>
      <c r="AJ62" s="36">
        <f t="shared" si="16"/>
        <v>8.115942028985506</v>
      </c>
      <c r="AK62" s="31">
        <v>99.999999999999986</v>
      </c>
    </row>
    <row r="63" spans="1:37">
      <c r="A63" s="18" t="s">
        <v>104</v>
      </c>
      <c r="B63" s="42">
        <v>58.172494</v>
      </c>
      <c r="C63" s="42">
        <v>-96.573678999999998</v>
      </c>
      <c r="D63" s="18" t="s">
        <v>35</v>
      </c>
      <c r="E63" s="18"/>
      <c r="F63" s="43">
        <v>52.586206896551722</v>
      </c>
      <c r="G63" s="43">
        <v>24.137931034482758</v>
      </c>
      <c r="H63" s="43">
        <v>0</v>
      </c>
      <c r="I63" s="44">
        <v>0</v>
      </c>
      <c r="J63" s="44">
        <v>0</v>
      </c>
      <c r="K63" s="43">
        <v>0.86206896551724133</v>
      </c>
      <c r="L63" s="43">
        <v>0</v>
      </c>
      <c r="M63" s="43">
        <v>3.4482758620689653</v>
      </c>
      <c r="N63" s="43">
        <v>0</v>
      </c>
      <c r="O63" s="43">
        <v>0</v>
      </c>
      <c r="P63" s="43">
        <v>11.206896551724139</v>
      </c>
      <c r="Q63" s="44">
        <v>2.5862068965517242</v>
      </c>
      <c r="R63" s="43">
        <v>0</v>
      </c>
      <c r="S63" s="43">
        <v>3.4482758620689653</v>
      </c>
      <c r="T63" s="43">
        <v>0</v>
      </c>
      <c r="U63" s="43">
        <v>0</v>
      </c>
      <c r="V63" s="43">
        <v>0</v>
      </c>
      <c r="W63" s="43">
        <v>1.7241379310344827</v>
      </c>
      <c r="X63" s="43">
        <v>0</v>
      </c>
      <c r="Y63" s="44">
        <v>0</v>
      </c>
      <c r="Z63" s="43">
        <v>0</v>
      </c>
      <c r="AA63" s="43">
        <v>0</v>
      </c>
      <c r="AB63" s="43">
        <v>0</v>
      </c>
      <c r="AC63" s="14">
        <v>100</v>
      </c>
      <c r="AD63" s="14"/>
      <c r="AE63" s="35">
        <f t="shared" si="11"/>
        <v>53.448275862068961</v>
      </c>
      <c r="AF63" s="35">
        <f t="shared" si="12"/>
        <v>17.241379310344829</v>
      </c>
      <c r="AG63" s="36">
        <f t="shared" si="13"/>
        <v>1.7241379310344827</v>
      </c>
      <c r="AH63" s="36">
        <f t="shared" si="14"/>
        <v>0</v>
      </c>
      <c r="AI63" s="36">
        <f t="shared" si="15"/>
        <v>24.137931034482758</v>
      </c>
      <c r="AJ63" s="36">
        <f t="shared" si="16"/>
        <v>3.4482758620689653</v>
      </c>
      <c r="AK63" s="31">
        <v>100</v>
      </c>
    </row>
    <row r="64" spans="1:37">
      <c r="A64" s="18" t="s">
        <v>105</v>
      </c>
      <c r="B64" s="42">
        <v>58.125808999999997</v>
      </c>
      <c r="C64" s="42">
        <v>-96.478295000000003</v>
      </c>
      <c r="D64" s="18" t="s">
        <v>35</v>
      </c>
      <c r="E64" s="18"/>
      <c r="F64" s="43">
        <v>50.549450549450547</v>
      </c>
      <c r="G64" s="43">
        <v>29.120879120879124</v>
      </c>
      <c r="H64" s="43">
        <v>0</v>
      </c>
      <c r="I64" s="44">
        <v>0</v>
      </c>
      <c r="J64" s="44">
        <v>0</v>
      </c>
      <c r="K64" s="43">
        <v>1.098901098901099</v>
      </c>
      <c r="L64" s="43">
        <v>0</v>
      </c>
      <c r="M64" s="43">
        <v>6.0439560439560438</v>
      </c>
      <c r="N64" s="43">
        <v>0</v>
      </c>
      <c r="O64" s="43">
        <v>0</v>
      </c>
      <c r="P64" s="43">
        <v>1.6483516483516485</v>
      </c>
      <c r="Q64" s="44">
        <v>2.7472527472527473</v>
      </c>
      <c r="R64" s="43">
        <v>0</v>
      </c>
      <c r="S64" s="43">
        <v>7.1428571428571423</v>
      </c>
      <c r="T64" s="43">
        <v>0</v>
      </c>
      <c r="U64" s="43">
        <v>1.098901098901099</v>
      </c>
      <c r="V64" s="43">
        <v>0</v>
      </c>
      <c r="W64" s="43">
        <v>0</v>
      </c>
      <c r="X64" s="43">
        <v>0</v>
      </c>
      <c r="Y64" s="44">
        <v>0</v>
      </c>
      <c r="Z64" s="43">
        <v>0</v>
      </c>
      <c r="AA64" s="43">
        <v>0</v>
      </c>
      <c r="AB64" s="43">
        <v>0.5494505494505495</v>
      </c>
      <c r="AC64" s="14">
        <v>99.999999999999986</v>
      </c>
      <c r="AD64" s="14"/>
      <c r="AE64" s="35">
        <f t="shared" si="11"/>
        <v>51.64835164835165</v>
      </c>
      <c r="AF64" s="35">
        <f t="shared" si="12"/>
        <v>11.538461538461538</v>
      </c>
      <c r="AG64" s="36">
        <f t="shared" si="13"/>
        <v>0.5494505494505495</v>
      </c>
      <c r="AH64" s="36">
        <f t="shared" si="14"/>
        <v>0</v>
      </c>
      <c r="AI64" s="36">
        <f t="shared" si="15"/>
        <v>29.120879120879124</v>
      </c>
      <c r="AJ64" s="36">
        <f t="shared" si="16"/>
        <v>7.1428571428571423</v>
      </c>
      <c r="AK64" s="31">
        <v>100</v>
      </c>
    </row>
    <row r="65" spans="1:37">
      <c r="A65" s="18" t="s">
        <v>106</v>
      </c>
      <c r="B65" s="42">
        <v>58.241799999999998</v>
      </c>
      <c r="C65" s="42">
        <v>-95.354656000000006</v>
      </c>
      <c r="D65" s="18" t="s">
        <v>35</v>
      </c>
      <c r="E65" s="18"/>
      <c r="F65" s="43">
        <v>50</v>
      </c>
      <c r="G65" s="43">
        <v>42.405063291139236</v>
      </c>
      <c r="H65" s="43">
        <v>0</v>
      </c>
      <c r="I65" s="44">
        <v>0</v>
      </c>
      <c r="J65" s="44">
        <v>0</v>
      </c>
      <c r="K65" s="43">
        <v>1.2658227848101267</v>
      </c>
      <c r="L65" s="43">
        <v>0</v>
      </c>
      <c r="M65" s="43">
        <v>0</v>
      </c>
      <c r="N65" s="43">
        <v>0</v>
      </c>
      <c r="O65" s="43">
        <v>0</v>
      </c>
      <c r="P65" s="43">
        <v>0</v>
      </c>
      <c r="Q65" s="44">
        <v>5.0632911392405067</v>
      </c>
      <c r="R65" s="43">
        <v>0</v>
      </c>
      <c r="S65" s="43">
        <v>1.2658227848101267</v>
      </c>
      <c r="T65" s="43">
        <v>0</v>
      </c>
      <c r="U65" s="43">
        <v>0</v>
      </c>
      <c r="V65" s="43">
        <v>0</v>
      </c>
      <c r="W65" s="43">
        <v>0</v>
      </c>
      <c r="X65" s="43">
        <v>0</v>
      </c>
      <c r="Y65" s="44">
        <v>0</v>
      </c>
      <c r="Z65" s="43">
        <v>0</v>
      </c>
      <c r="AA65" s="43">
        <v>0</v>
      </c>
      <c r="AB65" s="43">
        <v>0</v>
      </c>
      <c r="AC65" s="14">
        <v>100</v>
      </c>
      <c r="AD65" s="14"/>
      <c r="AE65" s="35">
        <f t="shared" si="11"/>
        <v>51.265822784810126</v>
      </c>
      <c r="AF65" s="35">
        <f t="shared" si="12"/>
        <v>5.0632911392405067</v>
      </c>
      <c r="AG65" s="36">
        <f t="shared" si="13"/>
        <v>0</v>
      </c>
      <c r="AH65" s="36">
        <f t="shared" si="14"/>
        <v>0</v>
      </c>
      <c r="AI65" s="36">
        <f t="shared" si="15"/>
        <v>42.405063291139236</v>
      </c>
      <c r="AJ65" s="36">
        <f t="shared" si="16"/>
        <v>1.2658227848101267</v>
      </c>
      <c r="AK65" s="31">
        <v>100</v>
      </c>
    </row>
    <row r="66" spans="1:37">
      <c r="A66" s="18" t="s">
        <v>107</v>
      </c>
      <c r="B66" s="42">
        <v>58.154564000000001</v>
      </c>
      <c r="C66" s="42">
        <v>-96.117418000000001</v>
      </c>
      <c r="D66" s="18" t="s">
        <v>35</v>
      </c>
      <c r="E66" s="18"/>
      <c r="F66" s="43">
        <v>45.714285714285715</v>
      </c>
      <c r="G66" s="43">
        <v>42.142857142857146</v>
      </c>
      <c r="H66" s="43">
        <v>0.7142857142857143</v>
      </c>
      <c r="I66" s="44">
        <v>0</v>
      </c>
      <c r="J66" s="44">
        <v>0</v>
      </c>
      <c r="K66" s="43">
        <v>1.4285714285714286</v>
      </c>
      <c r="L66" s="43">
        <v>0</v>
      </c>
      <c r="M66" s="43">
        <v>0</v>
      </c>
      <c r="N66" s="43">
        <v>0</v>
      </c>
      <c r="O66" s="43">
        <v>0</v>
      </c>
      <c r="P66" s="43">
        <v>0</v>
      </c>
      <c r="Q66" s="44">
        <v>5</v>
      </c>
      <c r="R66" s="43">
        <v>0</v>
      </c>
      <c r="S66" s="43">
        <v>2.1428571428571428</v>
      </c>
      <c r="T66" s="43">
        <v>0</v>
      </c>
      <c r="U66" s="43">
        <v>0</v>
      </c>
      <c r="V66" s="43">
        <v>0</v>
      </c>
      <c r="W66" s="43">
        <v>1.4285714285714286</v>
      </c>
      <c r="X66" s="43">
        <v>0</v>
      </c>
      <c r="Y66" s="44">
        <v>0</v>
      </c>
      <c r="Z66" s="43">
        <v>0</v>
      </c>
      <c r="AA66" s="43">
        <v>0.7142857142857143</v>
      </c>
      <c r="AB66" s="43">
        <v>0.7142857142857143</v>
      </c>
      <c r="AC66" s="14">
        <v>99.999999999999986</v>
      </c>
      <c r="AD66" s="14"/>
      <c r="AE66" s="35">
        <f t="shared" si="11"/>
        <v>47.142857142857146</v>
      </c>
      <c r="AF66" s="35">
        <f t="shared" si="12"/>
        <v>5</v>
      </c>
      <c r="AG66" s="36">
        <f t="shared" si="13"/>
        <v>2.1428571428571428</v>
      </c>
      <c r="AH66" s="36">
        <f t="shared" si="14"/>
        <v>0</v>
      </c>
      <c r="AI66" s="36">
        <f t="shared" si="15"/>
        <v>42.857142857142861</v>
      </c>
      <c r="AJ66" s="36">
        <f t="shared" si="16"/>
        <v>2.8571428571428572</v>
      </c>
      <c r="AK66" s="31">
        <v>100.00000000000001</v>
      </c>
    </row>
    <row r="67" spans="1:37">
      <c r="A67" s="18" t="s">
        <v>108</v>
      </c>
      <c r="B67" s="42">
        <v>58.123826000000001</v>
      </c>
      <c r="C67" s="42">
        <v>-96.378206000000006</v>
      </c>
      <c r="D67" s="18" t="s">
        <v>109</v>
      </c>
      <c r="E67" s="18"/>
      <c r="F67" s="43">
        <v>36.206896551724135</v>
      </c>
      <c r="G67" s="43">
        <v>44.827586206896555</v>
      </c>
      <c r="H67" s="43">
        <v>0</v>
      </c>
      <c r="I67" s="44">
        <v>0</v>
      </c>
      <c r="J67" s="44">
        <v>0</v>
      </c>
      <c r="K67" s="43">
        <v>0</v>
      </c>
      <c r="L67" s="43">
        <v>0.86206896551724133</v>
      </c>
      <c r="M67" s="43">
        <v>0</v>
      </c>
      <c r="N67" s="43">
        <v>0</v>
      </c>
      <c r="O67" s="43">
        <v>0</v>
      </c>
      <c r="P67" s="43">
        <v>0</v>
      </c>
      <c r="Q67" s="44">
        <v>12.068965517241379</v>
      </c>
      <c r="R67" s="43">
        <v>0</v>
      </c>
      <c r="S67" s="43">
        <v>0.86206896551724133</v>
      </c>
      <c r="T67" s="43">
        <v>0</v>
      </c>
      <c r="U67" s="43">
        <v>0</v>
      </c>
      <c r="V67" s="43">
        <v>0</v>
      </c>
      <c r="W67" s="43">
        <v>4.3103448275862073</v>
      </c>
      <c r="X67" s="43">
        <v>0</v>
      </c>
      <c r="Y67" s="44">
        <v>0</v>
      </c>
      <c r="Z67" s="43">
        <v>0</v>
      </c>
      <c r="AA67" s="43">
        <v>0</v>
      </c>
      <c r="AB67" s="43">
        <v>0.86206896551724133</v>
      </c>
      <c r="AC67" s="14">
        <v>100</v>
      </c>
      <c r="AD67" s="14"/>
      <c r="AE67" s="35">
        <f t="shared" si="11"/>
        <v>36.206896551724135</v>
      </c>
      <c r="AF67" s="35">
        <f t="shared" si="12"/>
        <v>12.068965517241379</v>
      </c>
      <c r="AG67" s="36">
        <f t="shared" si="13"/>
        <v>5.1724137931034484</v>
      </c>
      <c r="AH67" s="36">
        <f t="shared" si="14"/>
        <v>0</v>
      </c>
      <c r="AI67" s="36">
        <f t="shared" si="15"/>
        <v>44.827586206896555</v>
      </c>
      <c r="AJ67" s="36">
        <f t="shared" si="16"/>
        <v>1.7241379310344827</v>
      </c>
      <c r="AK67" s="31">
        <v>100</v>
      </c>
    </row>
    <row r="68" spans="1:37">
      <c r="A68" s="18" t="s">
        <v>110</v>
      </c>
      <c r="B68" s="42">
        <v>58.287081999999998</v>
      </c>
      <c r="C68" s="42">
        <v>-96.639077</v>
      </c>
      <c r="D68" s="18" t="s">
        <v>35</v>
      </c>
      <c r="E68" s="18"/>
      <c r="F68" s="43">
        <v>70.048309178743963</v>
      </c>
      <c r="G68" s="43">
        <v>12.560386473429952</v>
      </c>
      <c r="H68" s="43">
        <v>0</v>
      </c>
      <c r="I68" s="44">
        <v>0</v>
      </c>
      <c r="J68" s="44">
        <v>0</v>
      </c>
      <c r="K68" s="43">
        <v>0.48309178743961351</v>
      </c>
      <c r="L68" s="43">
        <v>0</v>
      </c>
      <c r="M68" s="43">
        <v>0</v>
      </c>
      <c r="N68" s="43">
        <v>0</v>
      </c>
      <c r="O68" s="43">
        <v>0</v>
      </c>
      <c r="P68" s="43">
        <v>1.932367149758454</v>
      </c>
      <c r="Q68" s="44">
        <v>11.111111111111111</v>
      </c>
      <c r="R68" s="43">
        <v>0</v>
      </c>
      <c r="S68" s="43">
        <v>2.4154589371980677</v>
      </c>
      <c r="T68" s="43">
        <v>0</v>
      </c>
      <c r="U68" s="43">
        <v>0</v>
      </c>
      <c r="V68" s="43">
        <v>0</v>
      </c>
      <c r="W68" s="43">
        <v>1.4492753623188406</v>
      </c>
      <c r="X68" s="43">
        <v>0</v>
      </c>
      <c r="Y68" s="44">
        <v>0</v>
      </c>
      <c r="Z68" s="43">
        <v>0</v>
      </c>
      <c r="AA68" s="43">
        <v>0</v>
      </c>
      <c r="AB68" s="43">
        <v>0</v>
      </c>
      <c r="AC68" s="14">
        <v>100.00000000000001</v>
      </c>
      <c r="AD68" s="14"/>
      <c r="AE68" s="35">
        <f t="shared" si="11"/>
        <v>70.531400966183583</v>
      </c>
      <c r="AF68" s="35">
        <f t="shared" si="12"/>
        <v>13.043478260869565</v>
      </c>
      <c r="AG68" s="36">
        <f t="shared" si="13"/>
        <v>1.4492753623188406</v>
      </c>
      <c r="AH68" s="36">
        <f t="shared" si="14"/>
        <v>0</v>
      </c>
      <c r="AI68" s="36">
        <f t="shared" si="15"/>
        <v>12.560386473429952</v>
      </c>
      <c r="AJ68" s="36">
        <f t="shared" si="16"/>
        <v>2.4154589371980677</v>
      </c>
      <c r="AK68" s="31">
        <v>100.00000000000001</v>
      </c>
    </row>
    <row r="69" spans="1:37">
      <c r="A69" s="18" t="s">
        <v>111</v>
      </c>
      <c r="B69" s="42">
        <v>58.330692999999997</v>
      </c>
      <c r="C69" s="42">
        <v>-95.945497000000003</v>
      </c>
      <c r="D69" s="18" t="s">
        <v>35</v>
      </c>
      <c r="E69" s="18"/>
      <c r="F69" s="43">
        <v>38.260869565217391</v>
      </c>
      <c r="G69" s="43">
        <v>48.695652173913047</v>
      </c>
      <c r="H69" s="43">
        <v>0</v>
      </c>
      <c r="I69" s="44">
        <v>0</v>
      </c>
      <c r="J69" s="44">
        <v>0</v>
      </c>
      <c r="K69" s="43">
        <v>0</v>
      </c>
      <c r="L69" s="43">
        <v>0</v>
      </c>
      <c r="M69" s="43">
        <v>0</v>
      </c>
      <c r="N69" s="43">
        <v>0</v>
      </c>
      <c r="O69" s="43">
        <v>0</v>
      </c>
      <c r="P69" s="43">
        <v>1.7391304347826086</v>
      </c>
      <c r="Q69" s="44">
        <v>8.695652173913043</v>
      </c>
      <c r="R69" s="43">
        <v>0</v>
      </c>
      <c r="S69" s="43">
        <v>0</v>
      </c>
      <c r="T69" s="43">
        <v>0</v>
      </c>
      <c r="U69" s="43">
        <v>0</v>
      </c>
      <c r="V69" s="43">
        <v>0</v>
      </c>
      <c r="W69" s="43">
        <v>0.86956521739130432</v>
      </c>
      <c r="X69" s="43">
        <v>0.86956521739130432</v>
      </c>
      <c r="Y69" s="44">
        <v>0</v>
      </c>
      <c r="Z69" s="43">
        <v>0</v>
      </c>
      <c r="AA69" s="43">
        <v>0.86956521739130432</v>
      </c>
      <c r="AB69" s="43">
        <v>0</v>
      </c>
      <c r="AC69" s="14">
        <v>99.999999999999986</v>
      </c>
      <c r="AD69" s="14"/>
      <c r="AE69" s="35">
        <f t="shared" si="11"/>
        <v>38.260869565217391</v>
      </c>
      <c r="AF69" s="35">
        <f t="shared" si="12"/>
        <v>10.434782608695652</v>
      </c>
      <c r="AG69" s="36">
        <f t="shared" si="13"/>
        <v>0.86956521739130432</v>
      </c>
      <c r="AH69" s="36">
        <f t="shared" si="14"/>
        <v>0.86956521739130432</v>
      </c>
      <c r="AI69" s="36">
        <f t="shared" si="15"/>
        <v>48.695652173913047</v>
      </c>
      <c r="AJ69" s="36">
        <f t="shared" si="16"/>
        <v>0.86956521739130432</v>
      </c>
      <c r="AK69" s="31">
        <v>100</v>
      </c>
    </row>
    <row r="70" spans="1:37">
      <c r="A70" s="18" t="s">
        <v>112</v>
      </c>
      <c r="B70" s="42">
        <v>58.215955000000001</v>
      </c>
      <c r="C70" s="42">
        <v>-95.970642999999995</v>
      </c>
      <c r="D70" s="18" t="s">
        <v>35</v>
      </c>
      <c r="E70" s="18"/>
      <c r="F70" s="43">
        <v>48.062015503875969</v>
      </c>
      <c r="G70" s="43">
        <v>42.63565891472868</v>
      </c>
      <c r="H70" s="43">
        <v>0</v>
      </c>
      <c r="I70" s="44">
        <v>0</v>
      </c>
      <c r="J70" s="44">
        <v>0</v>
      </c>
      <c r="K70" s="43">
        <v>0</v>
      </c>
      <c r="L70" s="43">
        <v>0</v>
      </c>
      <c r="M70" s="43">
        <v>0</v>
      </c>
      <c r="N70" s="43">
        <v>0</v>
      </c>
      <c r="O70" s="43">
        <v>0</v>
      </c>
      <c r="P70" s="43">
        <v>1.5503875968992249</v>
      </c>
      <c r="Q70" s="44">
        <v>6.2015503875968996</v>
      </c>
      <c r="R70" s="43">
        <v>0</v>
      </c>
      <c r="S70" s="43">
        <v>0</v>
      </c>
      <c r="T70" s="43">
        <v>0</v>
      </c>
      <c r="U70" s="43">
        <v>0</v>
      </c>
      <c r="V70" s="43">
        <v>0</v>
      </c>
      <c r="W70" s="43">
        <v>0.77519379844961245</v>
      </c>
      <c r="X70" s="43">
        <v>0</v>
      </c>
      <c r="Y70" s="44">
        <v>0</v>
      </c>
      <c r="Z70" s="43">
        <v>0</v>
      </c>
      <c r="AA70" s="43">
        <v>0</v>
      </c>
      <c r="AB70" s="43">
        <v>0.77519379844961245</v>
      </c>
      <c r="AC70" s="14">
        <v>99.999999999999986</v>
      </c>
      <c r="AD70" s="14"/>
      <c r="AE70" s="35">
        <f t="shared" si="11"/>
        <v>48.062015503875969</v>
      </c>
      <c r="AF70" s="35">
        <f t="shared" si="12"/>
        <v>7.7519379844961245</v>
      </c>
      <c r="AG70" s="36">
        <f t="shared" si="13"/>
        <v>1.5503875968992249</v>
      </c>
      <c r="AH70" s="36">
        <f t="shared" si="14"/>
        <v>0</v>
      </c>
      <c r="AI70" s="36">
        <f t="shared" si="15"/>
        <v>42.63565891472868</v>
      </c>
      <c r="AJ70" s="36">
        <f t="shared" si="16"/>
        <v>0</v>
      </c>
      <c r="AK70" s="31">
        <v>100</v>
      </c>
    </row>
    <row r="71" spans="1:37">
      <c r="A71" s="18" t="s">
        <v>113</v>
      </c>
      <c r="B71" s="42">
        <v>58.452576999999998</v>
      </c>
      <c r="C71" s="42">
        <v>-96.069091999999998</v>
      </c>
      <c r="D71" s="18" t="s">
        <v>35</v>
      </c>
      <c r="E71" s="18"/>
      <c r="F71" s="43">
        <v>81.286549707602347</v>
      </c>
      <c r="G71" s="43">
        <v>0.58479532163742687</v>
      </c>
      <c r="H71" s="43">
        <v>0</v>
      </c>
      <c r="I71" s="44">
        <v>0</v>
      </c>
      <c r="J71" s="44">
        <v>0</v>
      </c>
      <c r="K71" s="43">
        <v>0.29239766081871343</v>
      </c>
      <c r="L71" s="43">
        <v>11.111111111111111</v>
      </c>
      <c r="M71" s="43">
        <v>0.29239766081871343</v>
      </c>
      <c r="N71" s="43">
        <v>0</v>
      </c>
      <c r="O71" s="43">
        <v>0</v>
      </c>
      <c r="P71" s="43">
        <v>1.7543859649122806</v>
      </c>
      <c r="Q71" s="44">
        <v>0.8771929824561403</v>
      </c>
      <c r="R71" s="43">
        <v>0</v>
      </c>
      <c r="S71" s="43">
        <v>1.4619883040935671</v>
      </c>
      <c r="T71" s="43">
        <v>0</v>
      </c>
      <c r="U71" s="43">
        <v>0.58479532163742687</v>
      </c>
      <c r="V71" s="43">
        <v>0</v>
      </c>
      <c r="W71" s="43">
        <v>1.7543859649122806</v>
      </c>
      <c r="X71" s="43">
        <v>0</v>
      </c>
      <c r="Y71" s="44">
        <v>0</v>
      </c>
      <c r="Z71" s="43">
        <v>0</v>
      </c>
      <c r="AA71" s="43">
        <v>0</v>
      </c>
      <c r="AB71" s="43">
        <v>0</v>
      </c>
      <c r="AC71" s="14">
        <v>99.999999999999986</v>
      </c>
      <c r="AD71" s="14"/>
      <c r="AE71" s="35">
        <f t="shared" si="11"/>
        <v>81.578947368421055</v>
      </c>
      <c r="AF71" s="35">
        <f t="shared" si="12"/>
        <v>3.5087719298245612</v>
      </c>
      <c r="AG71" s="36">
        <f t="shared" si="13"/>
        <v>1.7543859649122806</v>
      </c>
      <c r="AH71" s="36">
        <f t="shared" si="14"/>
        <v>0</v>
      </c>
      <c r="AI71" s="36">
        <f t="shared" si="15"/>
        <v>0.58479532163742687</v>
      </c>
      <c r="AJ71" s="36">
        <f t="shared" si="16"/>
        <v>12.573099415204677</v>
      </c>
      <c r="AK71" s="31">
        <v>100</v>
      </c>
    </row>
    <row r="72" spans="1:37">
      <c r="A72" s="18" t="s">
        <v>114</v>
      </c>
      <c r="B72" s="42">
        <v>58.546672000000001</v>
      </c>
      <c r="C72" s="42">
        <v>-95.544345000000007</v>
      </c>
      <c r="D72" s="18" t="s">
        <v>35</v>
      </c>
      <c r="E72" s="18"/>
      <c r="F72" s="43">
        <v>36.860068259385663</v>
      </c>
      <c r="G72" s="43">
        <v>47.44027303754266</v>
      </c>
      <c r="H72" s="43">
        <v>0</v>
      </c>
      <c r="I72" s="44">
        <v>0</v>
      </c>
      <c r="J72" s="44">
        <v>0</v>
      </c>
      <c r="K72" s="43">
        <v>1.3651877133105803</v>
      </c>
      <c r="L72" s="43">
        <v>0.34129692832764508</v>
      </c>
      <c r="M72" s="43">
        <v>0</v>
      </c>
      <c r="N72" s="43">
        <v>0</v>
      </c>
      <c r="O72" s="43">
        <v>0</v>
      </c>
      <c r="P72" s="43">
        <v>8.5324232081911262</v>
      </c>
      <c r="Q72" s="44">
        <v>4.0955631399317403</v>
      </c>
      <c r="R72" s="43">
        <v>0</v>
      </c>
      <c r="S72" s="43">
        <v>1.3651877133105803</v>
      </c>
      <c r="T72" s="43">
        <v>0</v>
      </c>
      <c r="U72" s="43">
        <v>0</v>
      </c>
      <c r="V72" s="43">
        <v>0</v>
      </c>
      <c r="W72" s="43">
        <v>0</v>
      </c>
      <c r="X72" s="43">
        <v>0</v>
      </c>
      <c r="Y72" s="44">
        <v>0</v>
      </c>
      <c r="Z72" s="43">
        <v>0</v>
      </c>
      <c r="AA72" s="43">
        <v>0</v>
      </c>
      <c r="AB72" s="43">
        <v>0</v>
      </c>
      <c r="AC72" s="14">
        <v>99.999999999999986</v>
      </c>
      <c r="AD72" s="14"/>
      <c r="AE72" s="35">
        <f t="shared" si="11"/>
        <v>38.225255972696246</v>
      </c>
      <c r="AF72" s="35">
        <f t="shared" si="12"/>
        <v>12.627986348122867</v>
      </c>
      <c r="AG72" s="36">
        <f t="shared" si="13"/>
        <v>0</v>
      </c>
      <c r="AH72" s="36">
        <f t="shared" si="14"/>
        <v>0</v>
      </c>
      <c r="AI72" s="36">
        <f t="shared" si="15"/>
        <v>47.44027303754266</v>
      </c>
      <c r="AJ72" s="36">
        <f t="shared" si="16"/>
        <v>1.7064846416382253</v>
      </c>
      <c r="AK72" s="31">
        <v>100</v>
      </c>
    </row>
    <row r="73" spans="1:37">
      <c r="A73" s="18" t="s">
        <v>115</v>
      </c>
      <c r="B73" s="51">
        <v>58.126297999999998</v>
      </c>
      <c r="C73" s="51">
        <v>-96.583303000000001</v>
      </c>
      <c r="D73" s="18" t="s">
        <v>35</v>
      </c>
      <c r="E73" s="18"/>
      <c r="F73" s="43">
        <v>57.54923413566739</v>
      </c>
      <c r="G73" s="43">
        <v>20.350109409190374</v>
      </c>
      <c r="H73" s="43">
        <v>0</v>
      </c>
      <c r="I73" s="44">
        <v>0</v>
      </c>
      <c r="J73" s="44">
        <v>0</v>
      </c>
      <c r="K73" s="43">
        <v>0</v>
      </c>
      <c r="L73" s="43">
        <v>0</v>
      </c>
      <c r="M73" s="43">
        <v>2.8446389496717726</v>
      </c>
      <c r="N73" s="43">
        <v>0</v>
      </c>
      <c r="O73" s="43">
        <v>0.21881838074398249</v>
      </c>
      <c r="P73" s="43">
        <v>2.4070021881838075</v>
      </c>
      <c r="Q73" s="44">
        <v>5.9080962800875279</v>
      </c>
      <c r="R73" s="43">
        <v>0</v>
      </c>
      <c r="S73" s="43">
        <v>7.2210065645514225</v>
      </c>
      <c r="T73" s="43">
        <v>0</v>
      </c>
      <c r="U73" s="43">
        <v>1.0940919037199124</v>
      </c>
      <c r="V73" s="43">
        <v>0</v>
      </c>
      <c r="W73" s="43">
        <v>2.4070021881838075</v>
      </c>
      <c r="X73" s="43">
        <v>0</v>
      </c>
      <c r="Y73" s="44">
        <v>0</v>
      </c>
      <c r="Z73" s="43">
        <v>0</v>
      </c>
      <c r="AA73" s="43">
        <v>0</v>
      </c>
      <c r="AB73" s="43">
        <v>0</v>
      </c>
      <c r="AC73" s="14">
        <v>100.00000000000001</v>
      </c>
      <c r="AD73" s="14"/>
      <c r="AE73" s="35">
        <f t="shared" si="11"/>
        <v>57.54923413566739</v>
      </c>
      <c r="AF73" s="35">
        <f t="shared" si="12"/>
        <v>12.472647702407002</v>
      </c>
      <c r="AG73" s="36">
        <f t="shared" si="13"/>
        <v>2.4070021881838075</v>
      </c>
      <c r="AH73" s="36">
        <f t="shared" si="14"/>
        <v>0</v>
      </c>
      <c r="AI73" s="36">
        <f t="shared" si="15"/>
        <v>20.350109409190374</v>
      </c>
      <c r="AJ73" s="36">
        <f t="shared" si="16"/>
        <v>7.2210065645514225</v>
      </c>
      <c r="AK73" s="31">
        <v>99.999999999999986</v>
      </c>
    </row>
    <row r="74" spans="1:37">
      <c r="A74" s="18" t="s">
        <v>116</v>
      </c>
      <c r="B74" s="42">
        <v>58.118237000000001</v>
      </c>
      <c r="C74" s="42">
        <v>-96.089478</v>
      </c>
      <c r="D74" s="18" t="s">
        <v>35</v>
      </c>
      <c r="E74" s="18"/>
      <c r="F74" s="43">
        <v>49.032258064516128</v>
      </c>
      <c r="G74" s="43">
        <v>29.677419354838708</v>
      </c>
      <c r="H74" s="43">
        <v>0</v>
      </c>
      <c r="I74" s="44">
        <v>0</v>
      </c>
      <c r="J74" s="44">
        <v>0</v>
      </c>
      <c r="K74" s="43">
        <v>1.935483870967742</v>
      </c>
      <c r="L74" s="43">
        <v>0</v>
      </c>
      <c r="M74" s="43">
        <v>0.64516129032258063</v>
      </c>
      <c r="N74" s="43">
        <v>0</v>
      </c>
      <c r="O74" s="43">
        <v>0</v>
      </c>
      <c r="P74" s="43">
        <v>0</v>
      </c>
      <c r="Q74" s="44">
        <v>12.903225806451612</v>
      </c>
      <c r="R74" s="43">
        <v>0</v>
      </c>
      <c r="S74" s="43">
        <v>4.5161290322580641</v>
      </c>
      <c r="T74" s="43">
        <v>0</v>
      </c>
      <c r="U74" s="43">
        <v>0</v>
      </c>
      <c r="V74" s="43">
        <v>0</v>
      </c>
      <c r="W74" s="43">
        <v>0.64516129032258063</v>
      </c>
      <c r="X74" s="43">
        <v>0</v>
      </c>
      <c r="Y74" s="44">
        <v>0</v>
      </c>
      <c r="Z74" s="43">
        <v>0</v>
      </c>
      <c r="AA74" s="43">
        <v>0</v>
      </c>
      <c r="AB74" s="43">
        <v>0.64516129032258063</v>
      </c>
      <c r="AC74" s="14">
        <v>99.999999999999986</v>
      </c>
      <c r="AD74" s="14"/>
      <c r="AE74" s="35">
        <f t="shared" si="11"/>
        <v>50.967741935483872</v>
      </c>
      <c r="AF74" s="35">
        <f t="shared" si="12"/>
        <v>13.548387096774192</v>
      </c>
      <c r="AG74" s="36">
        <f t="shared" si="13"/>
        <v>1.2903225806451613</v>
      </c>
      <c r="AH74" s="36">
        <f t="shared" si="14"/>
        <v>0</v>
      </c>
      <c r="AI74" s="36">
        <f t="shared" si="15"/>
        <v>29.677419354838708</v>
      </c>
      <c r="AJ74" s="36">
        <f t="shared" si="16"/>
        <v>4.5161290322580641</v>
      </c>
      <c r="AK74" s="31">
        <v>100</v>
      </c>
    </row>
    <row r="75" spans="1:37">
      <c r="A75" s="18" t="s">
        <v>117</v>
      </c>
      <c r="B75" s="42">
        <v>58.118544999999997</v>
      </c>
      <c r="C75" s="42">
        <v>-95.527647000000002</v>
      </c>
      <c r="D75" s="18" t="s">
        <v>35</v>
      </c>
      <c r="E75" s="18"/>
      <c r="F75" s="43">
        <v>52.597402597402599</v>
      </c>
      <c r="G75" s="43">
        <v>38.961038961038966</v>
      </c>
      <c r="H75" s="43">
        <v>0</v>
      </c>
      <c r="I75" s="44">
        <v>0</v>
      </c>
      <c r="J75" s="44">
        <v>0</v>
      </c>
      <c r="K75" s="43">
        <v>0</v>
      </c>
      <c r="L75" s="43">
        <v>0</v>
      </c>
      <c r="M75" s="43">
        <v>0</v>
      </c>
      <c r="N75" s="43">
        <v>0</v>
      </c>
      <c r="O75" s="43">
        <v>3.2467532467532463</v>
      </c>
      <c r="P75" s="43">
        <v>0</v>
      </c>
      <c r="Q75" s="44">
        <v>2.5974025974025974</v>
      </c>
      <c r="R75" s="43">
        <v>0</v>
      </c>
      <c r="S75" s="43">
        <v>0.64935064935064934</v>
      </c>
      <c r="T75" s="43">
        <v>0</v>
      </c>
      <c r="U75" s="43">
        <v>0</v>
      </c>
      <c r="V75" s="43">
        <v>0</v>
      </c>
      <c r="W75" s="43">
        <v>0</v>
      </c>
      <c r="X75" s="43">
        <v>1.948051948051948</v>
      </c>
      <c r="Y75" s="44">
        <v>0</v>
      </c>
      <c r="Z75" s="43">
        <v>0</v>
      </c>
      <c r="AA75" s="43">
        <v>0</v>
      </c>
      <c r="AB75" s="43">
        <v>0</v>
      </c>
      <c r="AC75" s="14">
        <v>100</v>
      </c>
      <c r="AD75" s="14"/>
      <c r="AE75" s="35">
        <f t="shared" si="11"/>
        <v>52.597402597402599</v>
      </c>
      <c r="AF75" s="35">
        <f t="shared" si="12"/>
        <v>5.8441558441558437</v>
      </c>
      <c r="AG75" s="36">
        <f t="shared" si="13"/>
        <v>0</v>
      </c>
      <c r="AH75" s="36">
        <f t="shared" si="14"/>
        <v>1.948051948051948</v>
      </c>
      <c r="AI75" s="36">
        <f t="shared" si="15"/>
        <v>38.961038961038966</v>
      </c>
      <c r="AJ75" s="36">
        <f t="shared" si="16"/>
        <v>0.64935064935064934</v>
      </c>
      <c r="AK75" s="31">
        <v>100</v>
      </c>
    </row>
    <row r="76" spans="1:37">
      <c r="A76" s="18" t="s">
        <v>118</v>
      </c>
      <c r="B76" s="42">
        <v>58.511164000000001</v>
      </c>
      <c r="C76" s="42">
        <v>-96.116972000000004</v>
      </c>
      <c r="D76" s="18" t="s">
        <v>35</v>
      </c>
      <c r="E76" s="18"/>
      <c r="F76" s="43">
        <v>69.539375928677558</v>
      </c>
      <c r="G76" s="43">
        <v>15.750371471025259</v>
      </c>
      <c r="H76" s="43">
        <v>0</v>
      </c>
      <c r="I76" s="44">
        <v>0</v>
      </c>
      <c r="J76" s="44">
        <v>0</v>
      </c>
      <c r="K76" s="43">
        <v>0.74294205052005935</v>
      </c>
      <c r="L76" s="43">
        <v>0</v>
      </c>
      <c r="M76" s="43">
        <v>0.89153046062407126</v>
      </c>
      <c r="N76" s="43">
        <v>0</v>
      </c>
      <c r="O76" s="43">
        <v>0</v>
      </c>
      <c r="P76" s="43">
        <v>3.5661218424962851</v>
      </c>
      <c r="Q76" s="44">
        <v>0.89153046062407126</v>
      </c>
      <c r="R76" s="43">
        <v>0</v>
      </c>
      <c r="S76" s="43">
        <v>6.6864784546805351</v>
      </c>
      <c r="T76" s="43">
        <v>0</v>
      </c>
      <c r="U76" s="43">
        <v>0</v>
      </c>
      <c r="V76" s="43">
        <v>0</v>
      </c>
      <c r="W76" s="43">
        <v>1.9316493313521546</v>
      </c>
      <c r="X76" s="43">
        <v>0</v>
      </c>
      <c r="Y76" s="44">
        <v>0</v>
      </c>
      <c r="Z76" s="43">
        <v>0</v>
      </c>
      <c r="AA76" s="43">
        <v>0</v>
      </c>
      <c r="AB76" s="43">
        <v>0</v>
      </c>
      <c r="AC76" s="14">
        <v>99.999999999999986</v>
      </c>
      <c r="AD76" s="14"/>
      <c r="AE76" s="35">
        <f t="shared" si="11"/>
        <v>70.282317979197614</v>
      </c>
      <c r="AF76" s="35">
        <f t="shared" si="12"/>
        <v>5.3491827637444285</v>
      </c>
      <c r="AG76" s="36">
        <f t="shared" si="13"/>
        <v>1.9316493313521546</v>
      </c>
      <c r="AH76" s="36">
        <f t="shared" si="14"/>
        <v>0</v>
      </c>
      <c r="AI76" s="36">
        <f t="shared" si="15"/>
        <v>15.750371471025259</v>
      </c>
      <c r="AJ76" s="36">
        <f t="shared" si="16"/>
        <v>6.6864784546805351</v>
      </c>
      <c r="AK76" s="31">
        <v>99.999999999999986</v>
      </c>
    </row>
    <row r="77" spans="1:37">
      <c r="A77" s="18" t="s">
        <v>119</v>
      </c>
      <c r="B77" s="42">
        <v>58.581280999999997</v>
      </c>
      <c r="C77" s="42">
        <v>-95.324873999999994</v>
      </c>
      <c r="D77" s="18" t="s">
        <v>35</v>
      </c>
      <c r="E77" s="18"/>
      <c r="F77" s="43">
        <v>73.333333333333329</v>
      </c>
      <c r="G77" s="43">
        <v>14.166666666666666</v>
      </c>
      <c r="H77" s="43">
        <v>0</v>
      </c>
      <c r="I77" s="44">
        <v>0</v>
      </c>
      <c r="J77" s="44">
        <v>0</v>
      </c>
      <c r="K77" s="43">
        <v>0.83333333333333337</v>
      </c>
      <c r="L77" s="43">
        <v>0.83333333333333337</v>
      </c>
      <c r="M77" s="43">
        <v>0</v>
      </c>
      <c r="N77" s="43">
        <v>0</v>
      </c>
      <c r="O77" s="43">
        <v>0</v>
      </c>
      <c r="P77" s="43">
        <v>2.5</v>
      </c>
      <c r="Q77" s="44">
        <v>2.5</v>
      </c>
      <c r="R77" s="43">
        <v>0</v>
      </c>
      <c r="S77" s="43">
        <v>5</v>
      </c>
      <c r="T77" s="43">
        <v>0</v>
      </c>
      <c r="U77" s="43">
        <v>0</v>
      </c>
      <c r="V77" s="43">
        <v>0</v>
      </c>
      <c r="W77" s="43">
        <v>0.83333333333333337</v>
      </c>
      <c r="X77" s="43">
        <v>0</v>
      </c>
      <c r="Y77" s="44">
        <v>0</v>
      </c>
      <c r="Z77" s="43">
        <v>0</v>
      </c>
      <c r="AA77" s="43">
        <v>0</v>
      </c>
      <c r="AB77" s="43">
        <v>0</v>
      </c>
      <c r="AC77" s="14">
        <v>99.999999999999986</v>
      </c>
      <c r="AD77" s="14"/>
      <c r="AE77" s="35">
        <f t="shared" si="11"/>
        <v>74.166666666666657</v>
      </c>
      <c r="AF77" s="35">
        <f t="shared" si="12"/>
        <v>5</v>
      </c>
      <c r="AG77" s="36">
        <f t="shared" si="13"/>
        <v>0.83333333333333337</v>
      </c>
      <c r="AH77" s="36">
        <f t="shared" si="14"/>
        <v>0</v>
      </c>
      <c r="AI77" s="36">
        <f t="shared" si="15"/>
        <v>14.166666666666666</v>
      </c>
      <c r="AJ77" s="36">
        <f t="shared" si="16"/>
        <v>5.833333333333333</v>
      </c>
      <c r="AK77" s="31">
        <v>99.999999999999986</v>
      </c>
    </row>
    <row r="78" spans="1:37">
      <c r="A78" s="18" t="s">
        <v>120</v>
      </c>
      <c r="B78" s="42">
        <v>58.443299000000003</v>
      </c>
      <c r="C78" s="42">
        <v>-96.318079999999995</v>
      </c>
      <c r="D78" s="18" t="s">
        <v>35</v>
      </c>
      <c r="E78" s="18"/>
      <c r="F78" s="43">
        <v>71.428571428571431</v>
      </c>
      <c r="G78" s="43">
        <v>6.5476190476190483</v>
      </c>
      <c r="H78" s="43">
        <v>0</v>
      </c>
      <c r="I78" s="44">
        <v>0</v>
      </c>
      <c r="J78" s="44">
        <v>0</v>
      </c>
      <c r="K78" s="43">
        <v>2.3809523809523809</v>
      </c>
      <c r="L78" s="43">
        <v>1.1904761904761905</v>
      </c>
      <c r="M78" s="43">
        <v>1.1904761904761905</v>
      </c>
      <c r="N78" s="43">
        <v>0</v>
      </c>
      <c r="O78" s="43">
        <v>0</v>
      </c>
      <c r="P78" s="43">
        <v>8.9285714285714288</v>
      </c>
      <c r="Q78" s="44">
        <v>0</v>
      </c>
      <c r="R78" s="43">
        <v>0</v>
      </c>
      <c r="S78" s="43">
        <v>3.5714285714285712</v>
      </c>
      <c r="T78" s="43">
        <v>0</v>
      </c>
      <c r="U78" s="43">
        <v>0.59523809523809523</v>
      </c>
      <c r="V78" s="43">
        <v>0</v>
      </c>
      <c r="W78" s="43">
        <v>4.1666666666666661</v>
      </c>
      <c r="X78" s="43">
        <v>0</v>
      </c>
      <c r="Y78" s="44">
        <v>0</v>
      </c>
      <c r="Z78" s="43">
        <v>0</v>
      </c>
      <c r="AA78" s="43">
        <v>0</v>
      </c>
      <c r="AB78" s="43">
        <v>0</v>
      </c>
      <c r="AC78" s="14">
        <v>100.00000000000001</v>
      </c>
      <c r="AD78" s="14"/>
      <c r="AE78" s="35">
        <f t="shared" si="11"/>
        <v>73.80952380952381</v>
      </c>
      <c r="AF78" s="35">
        <f t="shared" si="12"/>
        <v>10.714285714285714</v>
      </c>
      <c r="AG78" s="36">
        <f t="shared" si="13"/>
        <v>4.1666666666666661</v>
      </c>
      <c r="AH78" s="36">
        <f t="shared" si="14"/>
        <v>0</v>
      </c>
      <c r="AI78" s="36">
        <f t="shared" si="15"/>
        <v>6.5476190476190483</v>
      </c>
      <c r="AJ78" s="36">
        <f t="shared" si="16"/>
        <v>4.7619047619047619</v>
      </c>
      <c r="AK78" s="31">
        <v>100</v>
      </c>
    </row>
    <row r="79" spans="1:37">
      <c r="A79" s="18" t="s">
        <v>121</v>
      </c>
      <c r="B79" s="42">
        <v>58.469014999999999</v>
      </c>
      <c r="C79" s="42">
        <v>-96.405353000000005</v>
      </c>
      <c r="D79" s="18" t="s">
        <v>35</v>
      </c>
      <c r="E79" s="18"/>
      <c r="F79" s="43">
        <v>73.376623376623371</v>
      </c>
      <c r="G79" s="43">
        <v>7.7922077922077921</v>
      </c>
      <c r="H79" s="43">
        <v>0</v>
      </c>
      <c r="I79" s="44">
        <v>0</v>
      </c>
      <c r="J79" s="44">
        <v>0</v>
      </c>
      <c r="K79" s="43">
        <v>0</v>
      </c>
      <c r="L79" s="43">
        <v>0.64935064935064934</v>
      </c>
      <c r="M79" s="43">
        <v>0</v>
      </c>
      <c r="N79" s="43">
        <v>0</v>
      </c>
      <c r="O79" s="43">
        <v>10.38961038961039</v>
      </c>
      <c r="P79" s="43">
        <v>5.8441558441558437</v>
      </c>
      <c r="Q79" s="44">
        <v>0.64935064935064934</v>
      </c>
      <c r="R79" s="43">
        <v>0</v>
      </c>
      <c r="S79" s="43">
        <v>0.64935064935064934</v>
      </c>
      <c r="T79" s="43">
        <v>0</v>
      </c>
      <c r="U79" s="43">
        <v>0</v>
      </c>
      <c r="V79" s="43">
        <v>0</v>
      </c>
      <c r="W79" s="43">
        <v>0.64935064935064934</v>
      </c>
      <c r="X79" s="43">
        <v>0</v>
      </c>
      <c r="Y79" s="44">
        <v>0</v>
      </c>
      <c r="Z79" s="43">
        <v>0</v>
      </c>
      <c r="AA79" s="43">
        <v>0</v>
      </c>
      <c r="AB79" s="43">
        <v>0</v>
      </c>
      <c r="AC79" s="14">
        <v>100.00000000000001</v>
      </c>
      <c r="AD79" s="14"/>
      <c r="AE79" s="35">
        <f t="shared" si="11"/>
        <v>73.376623376623371</v>
      </c>
      <c r="AF79" s="35">
        <f t="shared" si="12"/>
        <v>16.883116883116884</v>
      </c>
      <c r="AG79" s="36">
        <f t="shared" si="13"/>
        <v>0.64935064935064934</v>
      </c>
      <c r="AH79" s="36">
        <f t="shared" si="14"/>
        <v>0</v>
      </c>
      <c r="AI79" s="36">
        <f t="shared" si="15"/>
        <v>7.7922077922077921</v>
      </c>
      <c r="AJ79" s="36">
        <f t="shared" si="16"/>
        <v>1.2987012987012987</v>
      </c>
      <c r="AK79" s="31">
        <v>100</v>
      </c>
    </row>
    <row r="80" spans="1:37">
      <c r="A80" s="18" t="s">
        <v>122</v>
      </c>
      <c r="B80" s="42">
        <v>58.429650000000002</v>
      </c>
      <c r="C80" s="42">
        <v>-95.381401999999994</v>
      </c>
      <c r="D80" s="18" t="s">
        <v>35</v>
      </c>
      <c r="E80" s="18"/>
      <c r="F80" s="43">
        <v>80.921052631578945</v>
      </c>
      <c r="G80" s="43">
        <v>16.447368421052634</v>
      </c>
      <c r="H80" s="43">
        <v>0</v>
      </c>
      <c r="I80" s="44">
        <v>0</v>
      </c>
      <c r="J80" s="44">
        <v>0</v>
      </c>
      <c r="K80" s="43">
        <v>0.6578947368421052</v>
      </c>
      <c r="L80" s="43">
        <v>0</v>
      </c>
      <c r="M80" s="43">
        <v>0</v>
      </c>
      <c r="N80" s="43">
        <v>0</v>
      </c>
      <c r="O80" s="43">
        <v>0</v>
      </c>
      <c r="P80" s="43">
        <v>0</v>
      </c>
      <c r="Q80" s="44">
        <v>0</v>
      </c>
      <c r="R80" s="43">
        <v>0</v>
      </c>
      <c r="S80" s="43">
        <v>1.3157894736842104</v>
      </c>
      <c r="T80" s="43">
        <v>0</v>
      </c>
      <c r="U80" s="43">
        <v>0</v>
      </c>
      <c r="V80" s="43">
        <v>0</v>
      </c>
      <c r="W80" s="43">
        <v>0.6578947368421052</v>
      </c>
      <c r="X80" s="43">
        <v>0</v>
      </c>
      <c r="Y80" s="44">
        <v>0</v>
      </c>
      <c r="Z80" s="43">
        <v>0</v>
      </c>
      <c r="AA80" s="43">
        <v>0</v>
      </c>
      <c r="AB80" s="43">
        <v>0</v>
      </c>
      <c r="AC80" s="14">
        <v>100</v>
      </c>
      <c r="AD80" s="14"/>
      <c r="AE80" s="35">
        <f t="shared" si="11"/>
        <v>81.578947368421055</v>
      </c>
      <c r="AF80" s="35">
        <f t="shared" si="12"/>
        <v>0</v>
      </c>
      <c r="AG80" s="36">
        <f t="shared" si="13"/>
        <v>0.6578947368421052</v>
      </c>
      <c r="AH80" s="36">
        <f t="shared" si="14"/>
        <v>0</v>
      </c>
      <c r="AI80" s="36">
        <f t="shared" si="15"/>
        <v>16.447368421052634</v>
      </c>
      <c r="AJ80" s="36">
        <f t="shared" si="16"/>
        <v>1.3157894736842104</v>
      </c>
      <c r="AK80" s="31">
        <v>100</v>
      </c>
    </row>
    <row r="81" spans="1:37">
      <c r="A81" s="18" t="s">
        <v>123</v>
      </c>
      <c r="B81" s="42">
        <v>58.279781999999997</v>
      </c>
      <c r="C81" s="42">
        <v>-95.130852000000004</v>
      </c>
      <c r="D81" s="18" t="s">
        <v>35</v>
      </c>
      <c r="E81" s="18"/>
      <c r="F81" s="43">
        <v>22.794117647058822</v>
      </c>
      <c r="G81" s="43">
        <v>76.470588235294116</v>
      </c>
      <c r="H81" s="43">
        <v>0</v>
      </c>
      <c r="I81" s="44">
        <v>0</v>
      </c>
      <c r="J81" s="44">
        <v>0</v>
      </c>
      <c r="K81" s="43">
        <v>0</v>
      </c>
      <c r="L81" s="43">
        <v>0.73529411764705876</v>
      </c>
      <c r="M81" s="43">
        <v>0</v>
      </c>
      <c r="N81" s="43">
        <v>0</v>
      </c>
      <c r="O81" s="43">
        <v>0</v>
      </c>
      <c r="P81" s="43">
        <v>0</v>
      </c>
      <c r="Q81" s="44">
        <v>0</v>
      </c>
      <c r="R81" s="43">
        <v>0</v>
      </c>
      <c r="S81" s="43">
        <v>0</v>
      </c>
      <c r="T81" s="43">
        <v>0</v>
      </c>
      <c r="U81" s="43">
        <v>0</v>
      </c>
      <c r="V81" s="43">
        <v>0</v>
      </c>
      <c r="W81" s="43">
        <v>0</v>
      </c>
      <c r="X81" s="43">
        <v>0</v>
      </c>
      <c r="Y81" s="44">
        <v>0</v>
      </c>
      <c r="Z81" s="43">
        <v>0</v>
      </c>
      <c r="AA81" s="43">
        <v>0</v>
      </c>
      <c r="AB81" s="43">
        <v>0</v>
      </c>
      <c r="AC81" s="14">
        <v>100</v>
      </c>
      <c r="AD81" s="14"/>
      <c r="AE81" s="35">
        <f t="shared" si="11"/>
        <v>22.794117647058822</v>
      </c>
      <c r="AF81" s="35">
        <f t="shared" si="12"/>
        <v>0</v>
      </c>
      <c r="AG81" s="36">
        <f t="shared" si="13"/>
        <v>0</v>
      </c>
      <c r="AH81" s="36">
        <f t="shared" si="14"/>
        <v>0</v>
      </c>
      <c r="AI81" s="36">
        <f t="shared" si="15"/>
        <v>76.470588235294116</v>
      </c>
      <c r="AJ81" s="36">
        <f t="shared" si="16"/>
        <v>0.73529411764705876</v>
      </c>
      <c r="AK81" s="31">
        <v>100</v>
      </c>
    </row>
    <row r="82" spans="1:37">
      <c r="A82" s="18" t="s">
        <v>124</v>
      </c>
      <c r="B82" s="42">
        <v>58.322111999999997</v>
      </c>
      <c r="C82" s="42">
        <v>-95.497517999999999</v>
      </c>
      <c r="D82" s="18" t="s">
        <v>35</v>
      </c>
      <c r="E82" s="18"/>
      <c r="F82" s="43">
        <v>61.589403973509938</v>
      </c>
      <c r="G82" s="43">
        <v>27.152317880794701</v>
      </c>
      <c r="H82" s="43">
        <v>0</v>
      </c>
      <c r="I82" s="44">
        <v>0</v>
      </c>
      <c r="J82" s="44">
        <v>0</v>
      </c>
      <c r="K82" s="43">
        <v>1.9867549668874174</v>
      </c>
      <c r="L82" s="43">
        <v>0</v>
      </c>
      <c r="M82" s="43">
        <v>0</v>
      </c>
      <c r="N82" s="43">
        <v>0</v>
      </c>
      <c r="O82" s="43">
        <v>3.3112582781456954</v>
      </c>
      <c r="P82" s="43">
        <v>0.66225165562913912</v>
      </c>
      <c r="Q82" s="44">
        <v>1.9867549668874174</v>
      </c>
      <c r="R82" s="43">
        <v>0</v>
      </c>
      <c r="S82" s="43">
        <v>3.3112582781456954</v>
      </c>
      <c r="T82" s="43">
        <v>0</v>
      </c>
      <c r="U82" s="43">
        <v>0</v>
      </c>
      <c r="V82" s="43">
        <v>0</v>
      </c>
      <c r="W82" s="43">
        <v>0</v>
      </c>
      <c r="X82" s="43">
        <v>0</v>
      </c>
      <c r="Y82" s="44">
        <v>0</v>
      </c>
      <c r="Z82" s="43">
        <v>0</v>
      </c>
      <c r="AA82" s="43">
        <v>0</v>
      </c>
      <c r="AB82" s="43">
        <v>0</v>
      </c>
      <c r="AC82" s="14">
        <v>100.00000000000001</v>
      </c>
      <c r="AD82" s="14"/>
      <c r="AE82" s="35">
        <f t="shared" si="11"/>
        <v>63.576158940397356</v>
      </c>
      <c r="AF82" s="35">
        <f t="shared" si="12"/>
        <v>5.9602649006622519</v>
      </c>
      <c r="AG82" s="36">
        <f t="shared" si="13"/>
        <v>0</v>
      </c>
      <c r="AH82" s="36">
        <f t="shared" si="14"/>
        <v>0</v>
      </c>
      <c r="AI82" s="36">
        <f t="shared" si="15"/>
        <v>27.152317880794701</v>
      </c>
      <c r="AJ82" s="36">
        <f t="shared" si="16"/>
        <v>3.3112582781456954</v>
      </c>
      <c r="AK82" s="31">
        <v>100</v>
      </c>
    </row>
    <row r="83" spans="1:37">
      <c r="A83" s="18" t="s">
        <v>125</v>
      </c>
      <c r="B83" s="42">
        <v>57.977156000000001</v>
      </c>
      <c r="C83" s="42">
        <v>-94.864448999999993</v>
      </c>
      <c r="D83" s="18" t="s">
        <v>35</v>
      </c>
      <c r="E83" s="18"/>
      <c r="F83" s="43">
        <v>74.100719424460422</v>
      </c>
      <c r="G83" s="43">
        <v>20.14388489208633</v>
      </c>
      <c r="H83" s="43">
        <v>0</v>
      </c>
      <c r="I83" s="44">
        <v>0</v>
      </c>
      <c r="J83" s="44">
        <v>0</v>
      </c>
      <c r="K83" s="43">
        <v>0.71942446043165476</v>
      </c>
      <c r="L83" s="43">
        <v>0</v>
      </c>
      <c r="M83" s="43">
        <v>0</v>
      </c>
      <c r="N83" s="43">
        <v>0</v>
      </c>
      <c r="O83" s="43">
        <v>0.71942446043165476</v>
      </c>
      <c r="P83" s="43">
        <v>2.1582733812949639</v>
      </c>
      <c r="Q83" s="44">
        <v>0.71942446043165476</v>
      </c>
      <c r="R83" s="43">
        <v>0</v>
      </c>
      <c r="S83" s="43">
        <v>1.4388489208633095</v>
      </c>
      <c r="T83" s="43">
        <v>0</v>
      </c>
      <c r="U83" s="43">
        <v>0</v>
      </c>
      <c r="V83" s="43">
        <v>0</v>
      </c>
      <c r="W83" s="43">
        <v>0</v>
      </c>
      <c r="X83" s="43">
        <v>0</v>
      </c>
      <c r="Y83" s="44">
        <v>0</v>
      </c>
      <c r="Z83" s="43">
        <v>0</v>
      </c>
      <c r="AA83" s="43">
        <v>0</v>
      </c>
      <c r="AB83" s="43">
        <v>0</v>
      </c>
      <c r="AC83" s="14">
        <v>99.999999999999986</v>
      </c>
      <c r="AD83" s="14"/>
      <c r="AE83" s="35">
        <f t="shared" si="11"/>
        <v>74.820143884892076</v>
      </c>
      <c r="AF83" s="35">
        <f t="shared" si="12"/>
        <v>3.5971223021582732</v>
      </c>
      <c r="AG83" s="36">
        <f t="shared" si="13"/>
        <v>0</v>
      </c>
      <c r="AH83" s="36">
        <f t="shared" si="14"/>
        <v>0</v>
      </c>
      <c r="AI83" s="36">
        <f t="shared" si="15"/>
        <v>20.14388489208633</v>
      </c>
      <c r="AJ83" s="36">
        <f t="shared" si="16"/>
        <v>1.4388489208633095</v>
      </c>
      <c r="AK83" s="31">
        <v>99.999999999999986</v>
      </c>
    </row>
    <row r="84" spans="1:37">
      <c r="A84" s="18" t="s">
        <v>126</v>
      </c>
      <c r="B84" s="42">
        <v>58.107508000000003</v>
      </c>
      <c r="C84" s="42">
        <v>-95.932146000000003</v>
      </c>
      <c r="D84" s="18" t="s">
        <v>35</v>
      </c>
      <c r="E84" s="18"/>
      <c r="F84" s="43">
        <v>73.599999999999994</v>
      </c>
      <c r="G84" s="43">
        <v>4.8</v>
      </c>
      <c r="H84" s="43">
        <v>0</v>
      </c>
      <c r="I84" s="44">
        <v>0</v>
      </c>
      <c r="J84" s="44">
        <v>0</v>
      </c>
      <c r="K84" s="43">
        <v>2.4</v>
      </c>
      <c r="L84" s="43">
        <v>0.8</v>
      </c>
      <c r="M84" s="43">
        <v>1.6</v>
      </c>
      <c r="N84" s="43">
        <v>0</v>
      </c>
      <c r="O84" s="43">
        <v>0</v>
      </c>
      <c r="P84" s="43">
        <v>4</v>
      </c>
      <c r="Q84" s="44">
        <v>6.4</v>
      </c>
      <c r="R84" s="43">
        <v>0</v>
      </c>
      <c r="S84" s="43">
        <v>5.6000000000000005</v>
      </c>
      <c r="T84" s="43">
        <v>0</v>
      </c>
      <c r="U84" s="43">
        <v>0</v>
      </c>
      <c r="V84" s="43">
        <v>0</v>
      </c>
      <c r="W84" s="43">
        <v>0.8</v>
      </c>
      <c r="X84" s="43">
        <v>0</v>
      </c>
      <c r="Y84" s="44">
        <v>0</v>
      </c>
      <c r="Z84" s="43">
        <v>0</v>
      </c>
      <c r="AA84" s="43">
        <v>0</v>
      </c>
      <c r="AB84" s="43">
        <v>0</v>
      </c>
      <c r="AC84" s="14">
        <v>99.999999999999986</v>
      </c>
      <c r="AD84" s="14"/>
      <c r="AE84" s="35">
        <f t="shared" si="11"/>
        <v>76</v>
      </c>
      <c r="AF84" s="35">
        <f t="shared" si="12"/>
        <v>12</v>
      </c>
      <c r="AG84" s="36">
        <f t="shared" si="13"/>
        <v>0.8</v>
      </c>
      <c r="AH84" s="36">
        <f t="shared" si="14"/>
        <v>0</v>
      </c>
      <c r="AI84" s="36">
        <f t="shared" si="15"/>
        <v>4.8</v>
      </c>
      <c r="AJ84" s="36">
        <f t="shared" si="16"/>
        <v>6.4</v>
      </c>
      <c r="AK84" s="31">
        <v>100</v>
      </c>
    </row>
    <row r="85" spans="1:37">
      <c r="A85" s="18" t="s">
        <v>127</v>
      </c>
      <c r="B85" s="42">
        <v>58.209499999999998</v>
      </c>
      <c r="C85" s="42">
        <v>-96.197552999999999</v>
      </c>
      <c r="D85" s="18" t="s">
        <v>35</v>
      </c>
      <c r="E85" s="18"/>
      <c r="F85" s="43">
        <v>56.944444444444443</v>
      </c>
      <c r="G85" s="43">
        <v>32.638888888888893</v>
      </c>
      <c r="H85" s="43">
        <v>0.69444444444444442</v>
      </c>
      <c r="I85" s="44">
        <v>0</v>
      </c>
      <c r="J85" s="44">
        <v>0</v>
      </c>
      <c r="K85" s="43">
        <v>2.083333333333333</v>
      </c>
      <c r="L85" s="43">
        <v>0.69444444444444442</v>
      </c>
      <c r="M85" s="43">
        <v>1.3888888888888888</v>
      </c>
      <c r="N85" s="43">
        <v>0</v>
      </c>
      <c r="O85" s="43">
        <v>0</v>
      </c>
      <c r="P85" s="43">
        <v>0.69444444444444442</v>
      </c>
      <c r="Q85" s="44">
        <v>2.083333333333333</v>
      </c>
      <c r="R85" s="43">
        <v>0</v>
      </c>
      <c r="S85" s="43">
        <v>2.7777777777777777</v>
      </c>
      <c r="T85" s="43">
        <v>0</v>
      </c>
      <c r="U85" s="43">
        <v>0</v>
      </c>
      <c r="V85" s="43">
        <v>0</v>
      </c>
      <c r="W85" s="43">
        <v>0</v>
      </c>
      <c r="X85" s="43">
        <v>0</v>
      </c>
      <c r="Y85" s="44">
        <v>0</v>
      </c>
      <c r="Z85" s="43">
        <v>0</v>
      </c>
      <c r="AA85" s="43">
        <v>0</v>
      </c>
      <c r="AB85" s="43">
        <v>0</v>
      </c>
      <c r="AC85" s="14">
        <v>99.999999999999986</v>
      </c>
      <c r="AD85" s="14"/>
      <c r="AE85" s="35">
        <f t="shared" si="11"/>
        <v>59.027777777777779</v>
      </c>
      <c r="AF85" s="35">
        <f t="shared" si="12"/>
        <v>4.1666666666666661</v>
      </c>
      <c r="AG85" s="36">
        <f t="shared" si="13"/>
        <v>0</v>
      </c>
      <c r="AH85" s="36">
        <f t="shared" si="14"/>
        <v>0</v>
      </c>
      <c r="AI85" s="36">
        <f t="shared" si="15"/>
        <v>33.333333333333336</v>
      </c>
      <c r="AJ85" s="36">
        <f t="shared" si="16"/>
        <v>3.4722222222222223</v>
      </c>
      <c r="AK85" s="31">
        <v>100</v>
      </c>
    </row>
    <row r="86" spans="1:37">
      <c r="A86" s="18" t="s">
        <v>128</v>
      </c>
      <c r="B86" s="42">
        <v>58.148657</v>
      </c>
      <c r="C86" s="42">
        <v>-95.203585000000004</v>
      </c>
      <c r="D86" s="18" t="s">
        <v>35</v>
      </c>
      <c r="E86" s="18"/>
      <c r="F86" s="43">
        <v>65.306122448979593</v>
      </c>
      <c r="G86" s="43">
        <v>32.653061224489797</v>
      </c>
      <c r="H86" s="43">
        <v>0</v>
      </c>
      <c r="I86" s="44">
        <v>0</v>
      </c>
      <c r="J86" s="44">
        <v>0</v>
      </c>
      <c r="K86" s="43">
        <v>0</v>
      </c>
      <c r="L86" s="43">
        <v>0</v>
      </c>
      <c r="M86" s="43">
        <v>0</v>
      </c>
      <c r="N86" s="43">
        <v>0</v>
      </c>
      <c r="O86" s="43">
        <v>0</v>
      </c>
      <c r="P86" s="43">
        <v>0</v>
      </c>
      <c r="Q86" s="44">
        <v>2.0408163265306123</v>
      </c>
      <c r="R86" s="43">
        <v>0</v>
      </c>
      <c r="S86" s="43">
        <v>0</v>
      </c>
      <c r="T86" s="43">
        <v>0</v>
      </c>
      <c r="U86" s="43">
        <v>0</v>
      </c>
      <c r="V86" s="43">
        <v>0</v>
      </c>
      <c r="W86" s="43">
        <v>0</v>
      </c>
      <c r="X86" s="43">
        <v>0</v>
      </c>
      <c r="Y86" s="44">
        <v>0</v>
      </c>
      <c r="Z86" s="43">
        <v>0</v>
      </c>
      <c r="AA86" s="43">
        <v>0</v>
      </c>
      <c r="AB86" s="43">
        <v>0</v>
      </c>
      <c r="AC86" s="14">
        <v>100.00000000000001</v>
      </c>
      <c r="AD86" s="14"/>
      <c r="AE86" s="35">
        <f t="shared" si="11"/>
        <v>65.306122448979593</v>
      </c>
      <c r="AF86" s="35">
        <f t="shared" si="12"/>
        <v>2.0408163265306123</v>
      </c>
      <c r="AG86" s="36">
        <f t="shared" si="13"/>
        <v>0</v>
      </c>
      <c r="AH86" s="36">
        <f t="shared" si="14"/>
        <v>0</v>
      </c>
      <c r="AI86" s="36">
        <f t="shared" si="15"/>
        <v>32.653061224489797</v>
      </c>
      <c r="AJ86" s="36">
        <f t="shared" si="16"/>
        <v>0</v>
      </c>
      <c r="AK86" s="31">
        <v>100</v>
      </c>
    </row>
    <row r="87" spans="1:37">
      <c r="A87" s="18" t="s">
        <v>129</v>
      </c>
      <c r="B87" s="42">
        <v>58.358417000000003</v>
      </c>
      <c r="C87" s="42">
        <v>-97.149249999999995</v>
      </c>
      <c r="D87" s="18" t="s">
        <v>35</v>
      </c>
      <c r="E87" s="18"/>
      <c r="F87" s="43">
        <v>78.409090909090907</v>
      </c>
      <c r="G87" s="43">
        <v>4.5454545454545459</v>
      </c>
      <c r="H87" s="43">
        <v>0</v>
      </c>
      <c r="I87" s="44">
        <v>0</v>
      </c>
      <c r="J87" s="44">
        <v>0</v>
      </c>
      <c r="K87" s="43">
        <v>0</v>
      </c>
      <c r="L87" s="43">
        <v>2.2727272727272729</v>
      </c>
      <c r="M87" s="43">
        <v>0</v>
      </c>
      <c r="N87" s="43">
        <v>0</v>
      </c>
      <c r="O87" s="43">
        <v>7.9545454545454541</v>
      </c>
      <c r="P87" s="43">
        <v>0</v>
      </c>
      <c r="Q87" s="44">
        <v>0</v>
      </c>
      <c r="R87" s="43">
        <v>0</v>
      </c>
      <c r="S87" s="43">
        <v>5.6818181818181817</v>
      </c>
      <c r="T87" s="43">
        <v>0</v>
      </c>
      <c r="U87" s="43">
        <v>0</v>
      </c>
      <c r="V87" s="43">
        <v>0</v>
      </c>
      <c r="W87" s="43">
        <v>0</v>
      </c>
      <c r="X87" s="43">
        <v>0</v>
      </c>
      <c r="Y87" s="44">
        <v>0</v>
      </c>
      <c r="Z87" s="43">
        <v>0</v>
      </c>
      <c r="AA87" s="43">
        <v>0</v>
      </c>
      <c r="AB87" s="43">
        <v>1.1363636363636365</v>
      </c>
      <c r="AC87" s="14">
        <v>100</v>
      </c>
      <c r="AD87" s="14"/>
      <c r="AE87" s="35">
        <f t="shared" si="11"/>
        <v>78.409090909090907</v>
      </c>
      <c r="AF87" s="35">
        <f t="shared" si="12"/>
        <v>7.9545454545454541</v>
      </c>
      <c r="AG87" s="36">
        <f t="shared" si="13"/>
        <v>1.1363636363636365</v>
      </c>
      <c r="AH87" s="36">
        <f t="shared" si="14"/>
        <v>0</v>
      </c>
      <c r="AI87" s="36">
        <f t="shared" si="15"/>
        <v>4.5454545454545459</v>
      </c>
      <c r="AJ87" s="36">
        <f t="shared" si="16"/>
        <v>7.954545454545455</v>
      </c>
      <c r="AK87" s="31">
        <v>100</v>
      </c>
    </row>
    <row r="88" spans="1:37">
      <c r="A88" s="18" t="s">
        <v>130</v>
      </c>
      <c r="B88" s="42">
        <v>58.155107999999998</v>
      </c>
      <c r="C88" s="42">
        <v>-96.092890999999995</v>
      </c>
      <c r="D88" s="18" t="s">
        <v>35</v>
      </c>
      <c r="E88" s="18"/>
      <c r="F88" s="43">
        <v>50</v>
      </c>
      <c r="G88" s="43">
        <v>43.684210526315795</v>
      </c>
      <c r="H88" s="43">
        <v>0</v>
      </c>
      <c r="I88" s="44">
        <v>0</v>
      </c>
      <c r="J88" s="44">
        <v>0</v>
      </c>
      <c r="K88" s="43">
        <v>0</v>
      </c>
      <c r="L88" s="43">
        <v>0.52631578947368418</v>
      </c>
      <c r="M88" s="43">
        <v>0</v>
      </c>
      <c r="N88" s="43">
        <v>0</v>
      </c>
      <c r="O88" s="43">
        <v>0</v>
      </c>
      <c r="P88" s="43">
        <v>0</v>
      </c>
      <c r="Q88" s="44">
        <v>4.2105263157894735</v>
      </c>
      <c r="R88" s="43">
        <v>0</v>
      </c>
      <c r="S88" s="43">
        <v>0.52631578947368418</v>
      </c>
      <c r="T88" s="43">
        <v>0</v>
      </c>
      <c r="U88" s="43">
        <v>0</v>
      </c>
      <c r="V88" s="43">
        <v>0</v>
      </c>
      <c r="W88" s="43">
        <v>0</v>
      </c>
      <c r="X88" s="43">
        <v>1.0526315789473684</v>
      </c>
      <c r="Y88" s="44">
        <v>0</v>
      </c>
      <c r="Z88" s="43">
        <v>0</v>
      </c>
      <c r="AA88" s="43">
        <v>0</v>
      </c>
      <c r="AB88" s="43">
        <v>0</v>
      </c>
      <c r="AC88" s="14">
        <v>100.00000000000001</v>
      </c>
      <c r="AD88" s="14"/>
      <c r="AE88" s="35">
        <f t="shared" si="11"/>
        <v>50</v>
      </c>
      <c r="AF88" s="35">
        <f t="shared" si="12"/>
        <v>4.2105263157894735</v>
      </c>
      <c r="AG88" s="36">
        <f t="shared" si="13"/>
        <v>0</v>
      </c>
      <c r="AH88" s="36">
        <f t="shared" si="14"/>
        <v>1.0526315789473684</v>
      </c>
      <c r="AI88" s="36">
        <f t="shared" si="15"/>
        <v>43.684210526315795</v>
      </c>
      <c r="AJ88" s="36">
        <f t="shared" si="16"/>
        <v>1.0526315789473684</v>
      </c>
      <c r="AK88" s="31">
        <v>100</v>
      </c>
    </row>
    <row r="89" spans="1:37">
      <c r="A89" s="18" t="s">
        <v>131</v>
      </c>
      <c r="B89" s="42">
        <v>58.466765000000002</v>
      </c>
      <c r="C89" s="42">
        <v>-95.631666999999993</v>
      </c>
      <c r="D89" s="18" t="s">
        <v>35</v>
      </c>
      <c r="E89" s="18"/>
      <c r="F89" s="43">
        <v>54.838709677419352</v>
      </c>
      <c r="G89" s="43">
        <v>39.354838709677423</v>
      </c>
      <c r="H89" s="43">
        <v>0.64516129032258063</v>
      </c>
      <c r="I89" s="44">
        <v>0</v>
      </c>
      <c r="J89" s="44">
        <v>0</v>
      </c>
      <c r="K89" s="43">
        <v>0.64516129032258063</v>
      </c>
      <c r="L89" s="43">
        <v>0</v>
      </c>
      <c r="M89" s="43">
        <v>0</v>
      </c>
      <c r="N89" s="43">
        <v>0.64516129032258063</v>
      </c>
      <c r="O89" s="43">
        <v>3.225806451612903</v>
      </c>
      <c r="P89" s="43">
        <v>0</v>
      </c>
      <c r="Q89" s="44">
        <v>0</v>
      </c>
      <c r="R89" s="43">
        <v>0</v>
      </c>
      <c r="S89" s="43">
        <v>0.64516129032258063</v>
      </c>
      <c r="T89" s="43">
        <v>0</v>
      </c>
      <c r="U89" s="43">
        <v>0</v>
      </c>
      <c r="V89" s="43">
        <v>0</v>
      </c>
      <c r="W89" s="43">
        <v>0</v>
      </c>
      <c r="X89" s="43">
        <v>0</v>
      </c>
      <c r="Y89" s="44">
        <v>0</v>
      </c>
      <c r="Z89" s="43">
        <v>0</v>
      </c>
      <c r="AA89" s="43">
        <v>0</v>
      </c>
      <c r="AB89" s="43">
        <v>0</v>
      </c>
      <c r="AC89" s="14">
        <v>99.999999999999972</v>
      </c>
      <c r="AD89" s="14"/>
      <c r="AE89" s="35">
        <f t="shared" si="11"/>
        <v>55.483870967741936</v>
      </c>
      <c r="AF89" s="35">
        <f t="shared" si="12"/>
        <v>3.8709677419354835</v>
      </c>
      <c r="AG89" s="36">
        <f t="shared" si="13"/>
        <v>0</v>
      </c>
      <c r="AH89" s="36">
        <f t="shared" si="14"/>
        <v>0</v>
      </c>
      <c r="AI89" s="36">
        <f t="shared" si="15"/>
        <v>40.000000000000007</v>
      </c>
      <c r="AJ89" s="36">
        <f t="shared" si="16"/>
        <v>0.64516129032258063</v>
      </c>
      <c r="AK89" s="31">
        <v>100</v>
      </c>
    </row>
    <row r="90" spans="1:37">
      <c r="A90" s="18" t="s">
        <v>132</v>
      </c>
      <c r="B90" s="42">
        <v>58.119824999999999</v>
      </c>
      <c r="C90" s="42">
        <v>-95.330735000000004</v>
      </c>
      <c r="D90" s="18" t="s">
        <v>35</v>
      </c>
      <c r="E90" s="18"/>
      <c r="F90" s="43">
        <v>65.760869565217391</v>
      </c>
      <c r="G90" s="43">
        <v>16.847826086956523</v>
      </c>
      <c r="H90" s="43">
        <v>0</v>
      </c>
      <c r="I90" s="44">
        <v>0</v>
      </c>
      <c r="J90" s="44">
        <v>0</v>
      </c>
      <c r="K90" s="43">
        <v>2.7173913043478262</v>
      </c>
      <c r="L90" s="43">
        <v>0</v>
      </c>
      <c r="M90" s="43">
        <v>1.6304347826086956</v>
      </c>
      <c r="N90" s="43">
        <v>3.2608695652173911</v>
      </c>
      <c r="O90" s="43">
        <v>0.54347826086956519</v>
      </c>
      <c r="P90" s="43">
        <v>0</v>
      </c>
      <c r="Q90" s="44">
        <v>7.608695652173914</v>
      </c>
      <c r="R90" s="43">
        <v>0</v>
      </c>
      <c r="S90" s="43">
        <v>0.54347826086956519</v>
      </c>
      <c r="T90" s="43">
        <v>0</v>
      </c>
      <c r="U90" s="43">
        <v>0</v>
      </c>
      <c r="V90" s="43">
        <v>0</v>
      </c>
      <c r="W90" s="43">
        <v>1.0869565217391304</v>
      </c>
      <c r="X90" s="43">
        <v>0</v>
      </c>
      <c r="Y90" s="44">
        <v>0</v>
      </c>
      <c r="Z90" s="43">
        <v>0</v>
      </c>
      <c r="AA90" s="43">
        <v>0</v>
      </c>
      <c r="AB90" s="43">
        <v>0</v>
      </c>
      <c r="AC90" s="14">
        <v>100</v>
      </c>
      <c r="AD90" s="14"/>
      <c r="AE90" s="35">
        <f t="shared" si="11"/>
        <v>68.478260869565219</v>
      </c>
      <c r="AF90" s="35">
        <f t="shared" si="12"/>
        <v>13.043478260869565</v>
      </c>
      <c r="AG90" s="36">
        <f t="shared" si="13"/>
        <v>1.0869565217391304</v>
      </c>
      <c r="AH90" s="36">
        <f t="shared" si="14"/>
        <v>0</v>
      </c>
      <c r="AI90" s="36">
        <f t="shared" si="15"/>
        <v>16.847826086956523</v>
      </c>
      <c r="AJ90" s="36">
        <f t="shared" si="16"/>
        <v>0.54347826086956519</v>
      </c>
      <c r="AK90" s="31">
        <v>100</v>
      </c>
    </row>
    <row r="91" spans="1:37">
      <c r="A91" s="18" t="s">
        <v>133</v>
      </c>
      <c r="B91" s="42">
        <v>58.322164000000001</v>
      </c>
      <c r="C91" s="42">
        <v>-95.497245000000007</v>
      </c>
      <c r="D91" s="18" t="s">
        <v>35</v>
      </c>
      <c r="E91" s="18"/>
      <c r="F91" s="43">
        <v>56.687898089171973</v>
      </c>
      <c r="G91" s="43">
        <v>36.30573248407643</v>
      </c>
      <c r="H91" s="43">
        <v>0</v>
      </c>
      <c r="I91" s="44">
        <v>0</v>
      </c>
      <c r="J91" s="44">
        <v>0</v>
      </c>
      <c r="K91" s="43">
        <v>0</v>
      </c>
      <c r="L91" s="43">
        <v>0</v>
      </c>
      <c r="M91" s="43">
        <v>0</v>
      </c>
      <c r="N91" s="43">
        <v>0</v>
      </c>
      <c r="O91" s="43">
        <v>0</v>
      </c>
      <c r="P91" s="43">
        <v>0</v>
      </c>
      <c r="Q91" s="44">
        <v>3.1847133757961785</v>
      </c>
      <c r="R91" s="43">
        <v>0</v>
      </c>
      <c r="S91" s="43">
        <v>1.2738853503184715</v>
      </c>
      <c r="T91" s="43">
        <v>0</v>
      </c>
      <c r="U91" s="43">
        <v>0</v>
      </c>
      <c r="V91" s="43">
        <v>0</v>
      </c>
      <c r="W91" s="43">
        <v>1.910828025477707</v>
      </c>
      <c r="X91" s="43">
        <v>0</v>
      </c>
      <c r="Y91" s="44">
        <v>0</v>
      </c>
      <c r="Z91" s="43">
        <v>0</v>
      </c>
      <c r="AA91" s="43">
        <v>0</v>
      </c>
      <c r="AB91" s="43">
        <v>0.63694267515923575</v>
      </c>
      <c r="AC91" s="14">
        <v>99.999999999999986</v>
      </c>
      <c r="AD91" s="14"/>
      <c r="AE91" s="35">
        <f t="shared" si="11"/>
        <v>56.687898089171973</v>
      </c>
      <c r="AF91" s="35">
        <f t="shared" si="12"/>
        <v>3.1847133757961785</v>
      </c>
      <c r="AG91" s="36">
        <f t="shared" si="13"/>
        <v>2.547770700636943</v>
      </c>
      <c r="AH91" s="36">
        <f t="shared" si="14"/>
        <v>0</v>
      </c>
      <c r="AI91" s="36">
        <f t="shared" si="15"/>
        <v>36.30573248407643</v>
      </c>
      <c r="AJ91" s="36">
        <f t="shared" si="16"/>
        <v>1.2738853503184715</v>
      </c>
      <c r="AK91" s="31">
        <v>100</v>
      </c>
    </row>
    <row r="92" spans="1:37">
      <c r="A92" s="18" t="s">
        <v>134</v>
      </c>
      <c r="B92" s="42">
        <v>58.112594999999999</v>
      </c>
      <c r="C92" s="42">
        <v>-95.763102000000003</v>
      </c>
      <c r="D92" s="18" t="s">
        <v>35</v>
      </c>
      <c r="E92" s="18"/>
      <c r="F92" s="43">
        <v>52.800000000000004</v>
      </c>
      <c r="G92" s="43">
        <v>23.200000000000003</v>
      </c>
      <c r="H92" s="43">
        <v>0</v>
      </c>
      <c r="I92" s="44">
        <v>0</v>
      </c>
      <c r="J92" s="44">
        <v>0</v>
      </c>
      <c r="K92" s="43">
        <v>1.6</v>
      </c>
      <c r="L92" s="43">
        <v>0</v>
      </c>
      <c r="M92" s="43">
        <v>6.4</v>
      </c>
      <c r="N92" s="43">
        <v>0</v>
      </c>
      <c r="O92" s="43">
        <v>0</v>
      </c>
      <c r="P92" s="43">
        <v>0</v>
      </c>
      <c r="Q92" s="44">
        <v>2.4</v>
      </c>
      <c r="R92" s="43">
        <v>0</v>
      </c>
      <c r="S92" s="43">
        <v>4.8</v>
      </c>
      <c r="T92" s="43">
        <v>6.4</v>
      </c>
      <c r="U92" s="43">
        <v>0</v>
      </c>
      <c r="V92" s="43">
        <v>0</v>
      </c>
      <c r="W92" s="43">
        <v>0.8</v>
      </c>
      <c r="X92" s="43">
        <v>0</v>
      </c>
      <c r="Y92" s="44">
        <v>0</v>
      </c>
      <c r="Z92" s="43">
        <v>0</v>
      </c>
      <c r="AA92" s="43">
        <v>0</v>
      </c>
      <c r="AB92" s="43">
        <v>1.6</v>
      </c>
      <c r="AC92" s="14">
        <v>100</v>
      </c>
      <c r="AD92" s="14"/>
      <c r="AE92" s="35">
        <f t="shared" si="11"/>
        <v>54.400000000000006</v>
      </c>
      <c r="AF92" s="35">
        <f t="shared" si="12"/>
        <v>8.8000000000000007</v>
      </c>
      <c r="AG92" s="36">
        <f t="shared" si="13"/>
        <v>2.4000000000000004</v>
      </c>
      <c r="AH92" s="36">
        <f t="shared" si="14"/>
        <v>0</v>
      </c>
      <c r="AI92" s="36">
        <f t="shared" si="15"/>
        <v>23.200000000000003</v>
      </c>
      <c r="AJ92" s="36">
        <f t="shared" si="16"/>
        <v>4.8</v>
      </c>
      <c r="AK92" s="31">
        <v>100.00000000000001</v>
      </c>
    </row>
    <row r="93" spans="1:37">
      <c r="A93" s="18" t="s">
        <v>135</v>
      </c>
      <c r="B93" s="42">
        <v>58.056666999999997</v>
      </c>
      <c r="C93" s="42">
        <v>-97.017318000000003</v>
      </c>
      <c r="D93" s="18" t="s">
        <v>35</v>
      </c>
      <c r="E93" s="18"/>
      <c r="F93" s="43">
        <v>78.731343283582092</v>
      </c>
      <c r="G93" s="43">
        <v>1.8656716417910446</v>
      </c>
      <c r="H93" s="43">
        <v>0</v>
      </c>
      <c r="I93" s="44">
        <v>0</v>
      </c>
      <c r="J93" s="44">
        <v>0</v>
      </c>
      <c r="K93" s="43">
        <v>0.37313432835820892</v>
      </c>
      <c r="L93" s="43">
        <v>0</v>
      </c>
      <c r="M93" s="43">
        <v>0</v>
      </c>
      <c r="N93" s="43">
        <v>0</v>
      </c>
      <c r="O93" s="43">
        <v>8.5820895522388057</v>
      </c>
      <c r="P93" s="43">
        <v>1.1194029850746268</v>
      </c>
      <c r="Q93" s="44">
        <v>0.37313432835820892</v>
      </c>
      <c r="R93" s="43">
        <v>0</v>
      </c>
      <c r="S93" s="43">
        <v>5.9701492537313428</v>
      </c>
      <c r="T93" s="43">
        <v>0</v>
      </c>
      <c r="U93" s="43">
        <v>0.74626865671641784</v>
      </c>
      <c r="V93" s="43">
        <v>0</v>
      </c>
      <c r="W93" s="43">
        <v>1.4925373134328357</v>
      </c>
      <c r="X93" s="43">
        <v>0.74626865671641784</v>
      </c>
      <c r="Y93" s="44">
        <v>0</v>
      </c>
      <c r="Z93" s="43">
        <v>0</v>
      </c>
      <c r="AA93" s="43">
        <v>0</v>
      </c>
      <c r="AB93" s="43">
        <v>0</v>
      </c>
      <c r="AC93" s="14">
        <v>100.00000000000001</v>
      </c>
      <c r="AD93" s="14"/>
      <c r="AE93" s="35">
        <f t="shared" ref="AE93:AE118" si="17">F93+K93</f>
        <v>79.104477611940297</v>
      </c>
      <c r="AF93" s="35">
        <f t="shared" ref="AF93:AF118" si="18">V93+U93+R93+Q93+P93+O93+N93+M93</f>
        <v>10.82089552238806</v>
      </c>
      <c r="AG93" s="36">
        <f t="shared" ref="AG93:AG156" si="19">W93+AB93</f>
        <v>1.4925373134328357</v>
      </c>
      <c r="AH93" s="36">
        <f t="shared" ref="AH93:AH156" si="20">Y93+X93+I93</f>
        <v>0.74626865671641784</v>
      </c>
      <c r="AI93" s="36">
        <f t="shared" ref="AI93:AI156" si="21">G93+H93+J93</f>
        <v>1.8656716417910446</v>
      </c>
      <c r="AJ93" s="36">
        <f t="shared" ref="AJ93:AJ156" si="22">AA93+Z93+S93+L93</f>
        <v>5.9701492537313428</v>
      </c>
      <c r="AK93" s="31">
        <v>100</v>
      </c>
    </row>
    <row r="94" spans="1:37">
      <c r="A94" s="18" t="s">
        <v>136</v>
      </c>
      <c r="B94" s="42">
        <v>58.142521000000002</v>
      </c>
      <c r="C94" s="42">
        <v>-97.000411999999997</v>
      </c>
      <c r="D94" s="18" t="s">
        <v>35</v>
      </c>
      <c r="E94" s="18"/>
      <c r="F94" s="43">
        <v>56.007751937984494</v>
      </c>
      <c r="G94" s="43">
        <v>28.68217054263566</v>
      </c>
      <c r="H94" s="43">
        <v>0</v>
      </c>
      <c r="I94" s="44">
        <v>0</v>
      </c>
      <c r="J94" s="44">
        <v>0</v>
      </c>
      <c r="K94" s="43">
        <v>1.3565891472868217</v>
      </c>
      <c r="L94" s="43">
        <v>0.58139534883720934</v>
      </c>
      <c r="M94" s="43">
        <v>0</v>
      </c>
      <c r="N94" s="43">
        <v>0</v>
      </c>
      <c r="O94" s="43">
        <v>0</v>
      </c>
      <c r="P94" s="43">
        <v>1.7441860465116279</v>
      </c>
      <c r="Q94" s="44">
        <v>6.5891472868217065</v>
      </c>
      <c r="R94" s="43">
        <v>0</v>
      </c>
      <c r="S94" s="43">
        <v>4.0697674418604652</v>
      </c>
      <c r="T94" s="43">
        <v>0</v>
      </c>
      <c r="U94" s="43">
        <v>0.58139534883720934</v>
      </c>
      <c r="V94" s="43">
        <v>0</v>
      </c>
      <c r="W94" s="43">
        <v>0.38759689922480622</v>
      </c>
      <c r="X94" s="43">
        <v>0</v>
      </c>
      <c r="Y94" s="44">
        <v>0</v>
      </c>
      <c r="Z94" s="43">
        <v>0</v>
      </c>
      <c r="AA94" s="43">
        <v>0</v>
      </c>
      <c r="AB94" s="43">
        <v>0</v>
      </c>
      <c r="AC94" s="14">
        <v>100</v>
      </c>
      <c r="AD94" s="14"/>
      <c r="AE94" s="35">
        <f t="shared" si="17"/>
        <v>57.364341085271313</v>
      </c>
      <c r="AF94" s="35">
        <f t="shared" si="18"/>
        <v>8.9147286821705443</v>
      </c>
      <c r="AG94" s="36">
        <f t="shared" si="19"/>
        <v>0.38759689922480622</v>
      </c>
      <c r="AH94" s="36">
        <f t="shared" si="20"/>
        <v>0</v>
      </c>
      <c r="AI94" s="36">
        <f t="shared" si="21"/>
        <v>28.68217054263566</v>
      </c>
      <c r="AJ94" s="36">
        <f t="shared" si="22"/>
        <v>4.6511627906976747</v>
      </c>
      <c r="AK94" s="31">
        <v>99.999999999999986</v>
      </c>
    </row>
    <row r="95" spans="1:37">
      <c r="A95" s="18" t="s">
        <v>137</v>
      </c>
      <c r="B95" s="42">
        <v>58.392435999999996</v>
      </c>
      <c r="C95" s="42">
        <v>-95.398894999999996</v>
      </c>
      <c r="D95" s="18" t="s">
        <v>314</v>
      </c>
      <c r="E95" s="18"/>
      <c r="F95" s="43">
        <v>55.228758169934643</v>
      </c>
      <c r="G95" s="43">
        <v>32.026143790849673</v>
      </c>
      <c r="H95" s="43">
        <v>0</v>
      </c>
      <c r="I95" s="44">
        <v>0.32679738562091504</v>
      </c>
      <c r="J95" s="44">
        <v>0</v>
      </c>
      <c r="K95" s="43">
        <v>0</v>
      </c>
      <c r="L95" s="43">
        <v>4.5751633986928102</v>
      </c>
      <c r="M95" s="43">
        <v>0</v>
      </c>
      <c r="N95" s="43">
        <v>0</v>
      </c>
      <c r="O95" s="43">
        <v>0</v>
      </c>
      <c r="P95" s="43">
        <v>0.65359477124183007</v>
      </c>
      <c r="Q95" s="44">
        <v>1.3071895424836601</v>
      </c>
      <c r="R95" s="43">
        <v>0</v>
      </c>
      <c r="S95" s="43">
        <v>1.3071895424836601</v>
      </c>
      <c r="T95" s="43">
        <v>0</v>
      </c>
      <c r="U95" s="43">
        <v>0</v>
      </c>
      <c r="V95" s="43">
        <v>0</v>
      </c>
      <c r="W95" s="43">
        <v>4.5751633986928102</v>
      </c>
      <c r="X95" s="43">
        <v>0</v>
      </c>
      <c r="Y95" s="44">
        <v>0</v>
      </c>
      <c r="Z95" s="43">
        <v>0</v>
      </c>
      <c r="AA95" s="43">
        <v>0</v>
      </c>
      <c r="AB95" s="43">
        <v>0</v>
      </c>
      <c r="AC95" s="14">
        <v>99.999999999999986</v>
      </c>
      <c r="AD95" s="14"/>
      <c r="AE95" s="35">
        <f t="shared" si="17"/>
        <v>55.228758169934643</v>
      </c>
      <c r="AF95" s="35">
        <f t="shared" si="18"/>
        <v>1.9607843137254903</v>
      </c>
      <c r="AG95" s="36">
        <f t="shared" si="19"/>
        <v>4.5751633986928102</v>
      </c>
      <c r="AH95" s="36">
        <f t="shared" si="20"/>
        <v>0.32679738562091504</v>
      </c>
      <c r="AI95" s="36">
        <f t="shared" si="21"/>
        <v>32.026143790849673</v>
      </c>
      <c r="AJ95" s="36">
        <f t="shared" si="22"/>
        <v>5.8823529411764701</v>
      </c>
      <c r="AK95" s="31">
        <v>100</v>
      </c>
    </row>
    <row r="96" spans="1:37">
      <c r="A96" s="18" t="s">
        <v>139</v>
      </c>
      <c r="B96" s="42">
        <v>58.064042999999998</v>
      </c>
      <c r="C96" s="42">
        <v>-94.814743000000007</v>
      </c>
      <c r="D96" s="18" t="s">
        <v>35</v>
      </c>
      <c r="E96" s="18"/>
      <c r="F96" s="43">
        <v>32.679738562091501</v>
      </c>
      <c r="G96" s="43">
        <v>51.633986928104584</v>
      </c>
      <c r="H96" s="43">
        <v>0</v>
      </c>
      <c r="I96" s="44">
        <v>0</v>
      </c>
      <c r="J96" s="44">
        <v>0</v>
      </c>
      <c r="K96" s="43">
        <v>0</v>
      </c>
      <c r="L96" s="43">
        <v>0</v>
      </c>
      <c r="M96" s="43">
        <v>0</v>
      </c>
      <c r="N96" s="43">
        <v>0</v>
      </c>
      <c r="O96" s="43">
        <v>0</v>
      </c>
      <c r="P96" s="43">
        <v>0</v>
      </c>
      <c r="Q96" s="44">
        <v>11.76470588235294</v>
      </c>
      <c r="R96" s="43">
        <v>0</v>
      </c>
      <c r="S96" s="43">
        <v>2.6143790849673203</v>
      </c>
      <c r="T96" s="43">
        <v>0</v>
      </c>
      <c r="U96" s="43">
        <v>0</v>
      </c>
      <c r="V96" s="43">
        <v>0</v>
      </c>
      <c r="W96" s="43">
        <v>1.3071895424836601</v>
      </c>
      <c r="X96" s="43">
        <v>0</v>
      </c>
      <c r="Y96" s="44">
        <v>0</v>
      </c>
      <c r="Z96" s="43">
        <v>0</v>
      </c>
      <c r="AA96" s="43">
        <v>0</v>
      </c>
      <c r="AB96" s="43">
        <v>0</v>
      </c>
      <c r="AC96" s="14">
        <v>100</v>
      </c>
      <c r="AD96" s="14"/>
      <c r="AE96" s="35">
        <f t="shared" si="17"/>
        <v>32.679738562091501</v>
      </c>
      <c r="AF96" s="35">
        <f t="shared" si="18"/>
        <v>11.76470588235294</v>
      </c>
      <c r="AG96" s="36">
        <f t="shared" si="19"/>
        <v>1.3071895424836601</v>
      </c>
      <c r="AH96" s="36">
        <f t="shared" si="20"/>
        <v>0</v>
      </c>
      <c r="AI96" s="36">
        <f t="shared" si="21"/>
        <v>51.633986928104584</v>
      </c>
      <c r="AJ96" s="36">
        <f t="shared" si="22"/>
        <v>2.6143790849673203</v>
      </c>
      <c r="AK96" s="31">
        <v>100.00000000000001</v>
      </c>
    </row>
    <row r="97" spans="1:37">
      <c r="A97" s="18" t="s">
        <v>140</v>
      </c>
      <c r="B97" s="42">
        <v>58.400531999999998</v>
      </c>
      <c r="C97" s="42">
        <v>-96.315522000000001</v>
      </c>
      <c r="D97" s="18" t="s">
        <v>35</v>
      </c>
      <c r="E97" s="18"/>
      <c r="F97" s="43">
        <v>52.192066805845513</v>
      </c>
      <c r="G97" s="43">
        <v>3.9665970772442591</v>
      </c>
      <c r="H97" s="43">
        <v>0</v>
      </c>
      <c r="I97" s="44">
        <v>0</v>
      </c>
      <c r="J97" s="44">
        <v>0</v>
      </c>
      <c r="K97" s="43">
        <v>0.83507306889352806</v>
      </c>
      <c r="L97" s="43">
        <v>0</v>
      </c>
      <c r="M97" s="43">
        <v>32.776617954070979</v>
      </c>
      <c r="N97" s="43">
        <v>0</v>
      </c>
      <c r="O97" s="43">
        <v>0.62630480167014613</v>
      </c>
      <c r="P97" s="43">
        <v>1.0438413361169103</v>
      </c>
      <c r="Q97" s="44">
        <v>0.83507306889352806</v>
      </c>
      <c r="R97" s="43">
        <v>0</v>
      </c>
      <c r="S97" s="43">
        <v>5.4279749478079333</v>
      </c>
      <c r="T97" s="43">
        <v>0.20876826722338201</v>
      </c>
      <c r="U97" s="43">
        <v>0.62630480167014613</v>
      </c>
      <c r="V97" s="43">
        <v>0</v>
      </c>
      <c r="W97" s="43">
        <v>1.4613778705636742</v>
      </c>
      <c r="X97" s="43">
        <v>0</v>
      </c>
      <c r="Y97" s="44">
        <v>0</v>
      </c>
      <c r="Z97" s="43">
        <v>0</v>
      </c>
      <c r="AA97" s="43">
        <v>0</v>
      </c>
      <c r="AB97" s="43">
        <v>0</v>
      </c>
      <c r="AC97" s="14">
        <v>100</v>
      </c>
      <c r="AD97" s="14"/>
      <c r="AE97" s="35">
        <f t="shared" si="17"/>
        <v>53.027139874739042</v>
      </c>
      <c r="AF97" s="35">
        <f t="shared" si="18"/>
        <v>35.908141962421709</v>
      </c>
      <c r="AG97" s="36">
        <f t="shared" si="19"/>
        <v>1.4613778705636742</v>
      </c>
      <c r="AH97" s="36">
        <f t="shared" si="20"/>
        <v>0</v>
      </c>
      <c r="AI97" s="36">
        <f t="shared" si="21"/>
        <v>3.9665970772442591</v>
      </c>
      <c r="AJ97" s="36">
        <f t="shared" si="22"/>
        <v>5.4279749478079333</v>
      </c>
      <c r="AK97" s="31">
        <v>100.00000000000001</v>
      </c>
    </row>
    <row r="98" spans="1:37">
      <c r="A98" s="18" t="s">
        <v>141</v>
      </c>
      <c r="B98" s="42">
        <v>58.462975</v>
      </c>
      <c r="C98" s="42">
        <v>-96.058170000000004</v>
      </c>
      <c r="D98" s="14" t="s">
        <v>74</v>
      </c>
      <c r="E98" s="18"/>
      <c r="F98" s="43">
        <v>55.947136563876654</v>
      </c>
      <c r="G98" s="43">
        <v>27.753303964757709</v>
      </c>
      <c r="H98" s="43">
        <v>0</v>
      </c>
      <c r="I98" s="44">
        <v>0</v>
      </c>
      <c r="J98" s="44">
        <v>0</v>
      </c>
      <c r="K98" s="43">
        <v>0.88105726872246704</v>
      </c>
      <c r="L98" s="43">
        <v>0.44052863436123352</v>
      </c>
      <c r="M98" s="43">
        <v>0.88105726872246704</v>
      </c>
      <c r="N98" s="43">
        <v>0</v>
      </c>
      <c r="O98" s="43">
        <v>1.7621145374449341</v>
      </c>
      <c r="P98" s="43">
        <v>2.643171806167401</v>
      </c>
      <c r="Q98" s="44">
        <v>1.3215859030837005</v>
      </c>
      <c r="R98" s="43">
        <v>0</v>
      </c>
      <c r="S98" s="43">
        <v>7.0484581497797363</v>
      </c>
      <c r="T98" s="43">
        <v>0</v>
      </c>
      <c r="U98" s="43">
        <v>0</v>
      </c>
      <c r="V98" s="43">
        <v>0</v>
      </c>
      <c r="W98" s="43">
        <v>0.88105726872246704</v>
      </c>
      <c r="X98" s="43">
        <v>0</v>
      </c>
      <c r="Y98" s="44">
        <v>0</v>
      </c>
      <c r="Z98" s="43">
        <v>0</v>
      </c>
      <c r="AA98" s="43">
        <v>0</v>
      </c>
      <c r="AB98" s="43">
        <v>0.44052863436123352</v>
      </c>
      <c r="AC98" s="14">
        <v>100</v>
      </c>
      <c r="AD98" s="14"/>
      <c r="AE98" s="35">
        <f t="shared" si="17"/>
        <v>56.828193832599119</v>
      </c>
      <c r="AF98" s="35">
        <f t="shared" si="18"/>
        <v>6.607929515418502</v>
      </c>
      <c r="AG98" s="36">
        <f t="shared" si="19"/>
        <v>1.3215859030837005</v>
      </c>
      <c r="AH98" s="36">
        <f t="shared" si="20"/>
        <v>0</v>
      </c>
      <c r="AI98" s="36">
        <f t="shared" si="21"/>
        <v>27.753303964757709</v>
      </c>
      <c r="AJ98" s="36">
        <f t="shared" si="22"/>
        <v>7.4889867841409696</v>
      </c>
      <c r="AK98" s="31">
        <v>100</v>
      </c>
    </row>
    <row r="99" spans="1:37">
      <c r="A99" s="18" t="s">
        <v>142</v>
      </c>
      <c r="B99" s="42">
        <v>58.44126</v>
      </c>
      <c r="C99" s="42">
        <v>-96.230915999999993</v>
      </c>
      <c r="D99" s="18" t="s">
        <v>35</v>
      </c>
      <c r="E99" s="18"/>
      <c r="F99" s="43">
        <v>86.527514231499055</v>
      </c>
      <c r="G99" s="43">
        <v>1.7077798861480076</v>
      </c>
      <c r="H99" s="43">
        <v>0</v>
      </c>
      <c r="I99" s="44">
        <v>0</v>
      </c>
      <c r="J99" s="44">
        <v>0</v>
      </c>
      <c r="K99" s="43">
        <v>0</v>
      </c>
      <c r="L99" s="43">
        <v>1.1385199240986716</v>
      </c>
      <c r="M99" s="43">
        <v>1.7077798861480076</v>
      </c>
      <c r="N99" s="43">
        <v>0</v>
      </c>
      <c r="O99" s="43">
        <v>0</v>
      </c>
      <c r="P99" s="43">
        <v>1.1385199240986716</v>
      </c>
      <c r="Q99" s="44">
        <v>1.3282732447817838</v>
      </c>
      <c r="R99" s="43">
        <v>0</v>
      </c>
      <c r="S99" s="43">
        <v>3.225806451612903</v>
      </c>
      <c r="T99" s="43">
        <v>0</v>
      </c>
      <c r="U99" s="43">
        <v>1.1385199240986716</v>
      </c>
      <c r="V99" s="43">
        <v>0</v>
      </c>
      <c r="W99" s="43">
        <v>1.5180265654648957</v>
      </c>
      <c r="X99" s="43">
        <v>0</v>
      </c>
      <c r="Y99" s="44">
        <v>0</v>
      </c>
      <c r="Z99" s="43">
        <v>0</v>
      </c>
      <c r="AA99" s="43">
        <v>0.18975332068311196</v>
      </c>
      <c r="AB99" s="43">
        <v>0.37950664136622392</v>
      </c>
      <c r="AC99" s="14">
        <v>99.999999999999986</v>
      </c>
      <c r="AD99" s="14"/>
      <c r="AE99" s="35">
        <f t="shared" si="17"/>
        <v>86.527514231499055</v>
      </c>
      <c r="AF99" s="35">
        <f t="shared" si="18"/>
        <v>5.3130929791271351</v>
      </c>
      <c r="AG99" s="36">
        <f t="shared" si="19"/>
        <v>1.8975332068311195</v>
      </c>
      <c r="AH99" s="36">
        <f t="shared" si="20"/>
        <v>0</v>
      </c>
      <c r="AI99" s="36">
        <f t="shared" si="21"/>
        <v>1.7077798861480076</v>
      </c>
      <c r="AJ99" s="36">
        <f t="shared" si="22"/>
        <v>4.5540796963946866</v>
      </c>
      <c r="AK99" s="31">
        <v>99.999999999999986</v>
      </c>
    </row>
    <row r="100" spans="1:37">
      <c r="A100" s="18" t="s">
        <v>143</v>
      </c>
      <c r="B100" s="42">
        <v>58.498438999999998</v>
      </c>
      <c r="C100" s="42">
        <v>-96.135889000000006</v>
      </c>
      <c r="D100" s="18" t="s">
        <v>35</v>
      </c>
      <c r="E100" s="18"/>
      <c r="F100" s="43">
        <v>57.837837837837839</v>
      </c>
      <c r="G100" s="43">
        <v>8.9189189189189193</v>
      </c>
      <c r="H100" s="43">
        <v>0</v>
      </c>
      <c r="I100" s="44">
        <v>0</v>
      </c>
      <c r="J100" s="44">
        <v>0</v>
      </c>
      <c r="K100" s="43">
        <v>0.54054054054054057</v>
      </c>
      <c r="L100" s="43">
        <v>0</v>
      </c>
      <c r="M100" s="43">
        <v>6.756756756756757</v>
      </c>
      <c r="N100" s="43">
        <v>0</v>
      </c>
      <c r="O100" s="43">
        <v>0</v>
      </c>
      <c r="P100" s="43">
        <v>2.4324324324324325</v>
      </c>
      <c r="Q100" s="44">
        <v>0</v>
      </c>
      <c r="R100" s="43">
        <v>0</v>
      </c>
      <c r="S100" s="43">
        <v>2.1621621621621623</v>
      </c>
      <c r="T100" s="43">
        <v>0</v>
      </c>
      <c r="U100" s="43">
        <v>20.54054054054054</v>
      </c>
      <c r="V100" s="43">
        <v>0</v>
      </c>
      <c r="W100" s="43">
        <v>0.27027027027027029</v>
      </c>
      <c r="X100" s="43">
        <v>0</v>
      </c>
      <c r="Y100" s="44">
        <v>0</v>
      </c>
      <c r="Z100" s="43">
        <v>0</v>
      </c>
      <c r="AA100" s="43">
        <v>0</v>
      </c>
      <c r="AB100" s="43">
        <v>0.54054054054054057</v>
      </c>
      <c r="AC100" s="14">
        <v>100.00000000000001</v>
      </c>
      <c r="AD100" s="14"/>
      <c r="AE100" s="35">
        <f t="shared" si="17"/>
        <v>58.378378378378379</v>
      </c>
      <c r="AF100" s="35">
        <f t="shared" si="18"/>
        <v>29.72972972972973</v>
      </c>
      <c r="AG100" s="36">
        <f t="shared" si="19"/>
        <v>0.81081081081081086</v>
      </c>
      <c r="AH100" s="36">
        <f t="shared" si="20"/>
        <v>0</v>
      </c>
      <c r="AI100" s="36">
        <f t="shared" si="21"/>
        <v>8.9189189189189193</v>
      </c>
      <c r="AJ100" s="36">
        <f t="shared" si="22"/>
        <v>2.1621621621621623</v>
      </c>
      <c r="AK100" s="31">
        <v>100</v>
      </c>
    </row>
    <row r="101" spans="1:37">
      <c r="A101" s="18" t="s">
        <v>144</v>
      </c>
      <c r="B101" s="42">
        <v>58.014555000000001</v>
      </c>
      <c r="C101" s="42">
        <v>-94.886087000000003</v>
      </c>
      <c r="D101" s="18" t="s">
        <v>35</v>
      </c>
      <c r="E101" s="18"/>
      <c r="F101" s="43">
        <v>30.82191780821918</v>
      </c>
      <c r="G101" s="43">
        <v>61.643835616438359</v>
      </c>
      <c r="H101" s="43">
        <v>0</v>
      </c>
      <c r="I101" s="44">
        <v>0</v>
      </c>
      <c r="J101" s="44">
        <v>0</v>
      </c>
      <c r="K101" s="43">
        <v>0</v>
      </c>
      <c r="L101" s="43">
        <v>0</v>
      </c>
      <c r="M101" s="43">
        <v>0</v>
      </c>
      <c r="N101" s="43">
        <v>0</v>
      </c>
      <c r="O101" s="43">
        <v>0</v>
      </c>
      <c r="P101" s="43">
        <v>0</v>
      </c>
      <c r="Q101" s="44">
        <v>6.8493150684931505</v>
      </c>
      <c r="R101" s="43">
        <v>0</v>
      </c>
      <c r="S101" s="43">
        <v>0.68493150684931503</v>
      </c>
      <c r="T101" s="43">
        <v>0</v>
      </c>
      <c r="U101" s="43">
        <v>0</v>
      </c>
      <c r="V101" s="43">
        <v>0</v>
      </c>
      <c r="W101" s="43">
        <v>0</v>
      </c>
      <c r="X101" s="43">
        <v>0</v>
      </c>
      <c r="Y101" s="44">
        <v>0</v>
      </c>
      <c r="Z101" s="43">
        <v>0</v>
      </c>
      <c r="AA101" s="43">
        <v>0</v>
      </c>
      <c r="AB101" s="43">
        <v>0</v>
      </c>
      <c r="AC101" s="14">
        <v>100</v>
      </c>
      <c r="AD101" s="14"/>
      <c r="AE101" s="35">
        <f t="shared" si="17"/>
        <v>30.82191780821918</v>
      </c>
      <c r="AF101" s="35">
        <f t="shared" si="18"/>
        <v>6.8493150684931505</v>
      </c>
      <c r="AG101" s="36">
        <f t="shared" si="19"/>
        <v>0</v>
      </c>
      <c r="AH101" s="36">
        <f t="shared" si="20"/>
        <v>0</v>
      </c>
      <c r="AI101" s="36">
        <f t="shared" si="21"/>
        <v>61.643835616438359</v>
      </c>
      <c r="AJ101" s="36">
        <f t="shared" si="22"/>
        <v>0.68493150684931503</v>
      </c>
      <c r="AK101" s="31">
        <v>100</v>
      </c>
    </row>
    <row r="102" spans="1:37">
      <c r="A102" s="18" t="s">
        <v>145</v>
      </c>
      <c r="B102" s="42">
        <v>58.407819000000003</v>
      </c>
      <c r="C102" s="42">
        <v>-96.482365000000001</v>
      </c>
      <c r="D102" s="14" t="s">
        <v>74</v>
      </c>
      <c r="E102" s="18"/>
      <c r="F102" s="43">
        <v>66.843971631205676</v>
      </c>
      <c r="G102" s="43">
        <v>16.843971631205672</v>
      </c>
      <c r="H102" s="43">
        <v>0</v>
      </c>
      <c r="I102" s="44">
        <v>0</v>
      </c>
      <c r="J102" s="44">
        <v>0</v>
      </c>
      <c r="K102" s="43">
        <v>1.9503546099290781</v>
      </c>
      <c r="L102" s="43">
        <v>0</v>
      </c>
      <c r="M102" s="43">
        <v>0.53191489361702127</v>
      </c>
      <c r="N102" s="43">
        <v>0.1773049645390071</v>
      </c>
      <c r="O102" s="43">
        <v>1.5957446808510638</v>
      </c>
      <c r="P102" s="43">
        <v>1.0638297872340425</v>
      </c>
      <c r="Q102" s="44">
        <v>1.2411347517730498</v>
      </c>
      <c r="R102" s="43">
        <v>0</v>
      </c>
      <c r="S102" s="43">
        <v>5.8510638297872344</v>
      </c>
      <c r="T102" s="43">
        <v>2.3049645390070919</v>
      </c>
      <c r="U102" s="43">
        <v>0</v>
      </c>
      <c r="V102" s="43">
        <v>0</v>
      </c>
      <c r="W102" s="43">
        <v>1.4184397163120568</v>
      </c>
      <c r="X102" s="43">
        <v>0</v>
      </c>
      <c r="Y102" s="44">
        <v>0</v>
      </c>
      <c r="Z102" s="43">
        <v>0</v>
      </c>
      <c r="AA102" s="43">
        <v>0</v>
      </c>
      <c r="AB102" s="43">
        <v>0.1773049645390071</v>
      </c>
      <c r="AC102" s="14">
        <v>100</v>
      </c>
      <c r="AD102" s="14"/>
      <c r="AE102" s="35">
        <f t="shared" si="17"/>
        <v>68.794326241134755</v>
      </c>
      <c r="AF102" s="35">
        <f t="shared" si="18"/>
        <v>4.6099290780141846</v>
      </c>
      <c r="AG102" s="36">
        <f t="shared" si="19"/>
        <v>1.5957446808510638</v>
      </c>
      <c r="AH102" s="36">
        <f t="shared" si="20"/>
        <v>0</v>
      </c>
      <c r="AI102" s="36">
        <f t="shared" si="21"/>
        <v>16.843971631205672</v>
      </c>
      <c r="AJ102" s="36">
        <f t="shared" si="22"/>
        <v>5.8510638297872344</v>
      </c>
      <c r="AK102" s="31">
        <v>100.00000000000001</v>
      </c>
    </row>
    <row r="103" spans="1:37">
      <c r="A103" s="18" t="s">
        <v>146</v>
      </c>
      <c r="B103" s="42">
        <v>58.367044</v>
      </c>
      <c r="C103" s="42">
        <v>-96.734588000000002</v>
      </c>
      <c r="D103" s="18" t="s">
        <v>35</v>
      </c>
      <c r="E103" s="18"/>
      <c r="F103" s="43">
        <v>70.040485829959508</v>
      </c>
      <c r="G103" s="43">
        <v>15.384615384615385</v>
      </c>
      <c r="H103" s="43">
        <v>0</v>
      </c>
      <c r="I103" s="44">
        <v>0</v>
      </c>
      <c r="J103" s="44">
        <v>0</v>
      </c>
      <c r="K103" s="43">
        <v>0.80971659919028338</v>
      </c>
      <c r="L103" s="43">
        <v>0</v>
      </c>
      <c r="M103" s="43">
        <v>1.214574898785425</v>
      </c>
      <c r="N103" s="43">
        <v>0</v>
      </c>
      <c r="O103" s="43">
        <v>0</v>
      </c>
      <c r="P103" s="43">
        <v>3.6437246963562751</v>
      </c>
      <c r="Q103" s="44">
        <v>1.214574898785425</v>
      </c>
      <c r="R103" s="43">
        <v>0</v>
      </c>
      <c r="S103" s="43">
        <v>5.2631578947368416</v>
      </c>
      <c r="T103" s="43">
        <v>1.6194331983805668</v>
      </c>
      <c r="U103" s="43">
        <v>0.40485829959514169</v>
      </c>
      <c r="V103" s="43">
        <v>0</v>
      </c>
      <c r="W103" s="43">
        <v>0.40485829959514169</v>
      </c>
      <c r="X103" s="43">
        <v>0</v>
      </c>
      <c r="Y103" s="44">
        <v>0</v>
      </c>
      <c r="Z103" s="43">
        <v>0</v>
      </c>
      <c r="AA103" s="43">
        <v>0</v>
      </c>
      <c r="AB103" s="43">
        <v>0</v>
      </c>
      <c r="AC103" s="14">
        <v>100</v>
      </c>
      <c r="AD103" s="14"/>
      <c r="AE103" s="35">
        <f t="shared" si="17"/>
        <v>70.850202429149789</v>
      </c>
      <c r="AF103" s="35">
        <f t="shared" si="18"/>
        <v>6.4777327935222662</v>
      </c>
      <c r="AG103" s="36">
        <f t="shared" si="19"/>
        <v>0.40485829959514169</v>
      </c>
      <c r="AH103" s="36">
        <f t="shared" si="20"/>
        <v>0</v>
      </c>
      <c r="AI103" s="36">
        <f t="shared" si="21"/>
        <v>15.384615384615385</v>
      </c>
      <c r="AJ103" s="36">
        <f t="shared" si="22"/>
        <v>5.2631578947368416</v>
      </c>
      <c r="AK103" s="31">
        <v>100</v>
      </c>
    </row>
    <row r="104" spans="1:37">
      <c r="A104" s="18" t="s">
        <v>147</v>
      </c>
      <c r="B104" s="42">
        <v>58.405799000000002</v>
      </c>
      <c r="C104" s="42">
        <v>-96.754774999999995</v>
      </c>
      <c r="D104" s="18" t="s">
        <v>35</v>
      </c>
      <c r="E104" s="18"/>
      <c r="F104" s="43">
        <v>64.324324324324323</v>
      </c>
      <c r="G104" s="43">
        <v>20.27027027027027</v>
      </c>
      <c r="H104" s="43">
        <v>0.27027027027027029</v>
      </c>
      <c r="I104" s="44">
        <v>0</v>
      </c>
      <c r="J104" s="44">
        <v>0</v>
      </c>
      <c r="K104" s="43">
        <v>0</v>
      </c>
      <c r="L104" s="43">
        <v>0</v>
      </c>
      <c r="M104" s="43">
        <v>0</v>
      </c>
      <c r="N104" s="43">
        <v>0</v>
      </c>
      <c r="O104" s="43">
        <v>0</v>
      </c>
      <c r="P104" s="43">
        <v>2.7027027027027026</v>
      </c>
      <c r="Q104" s="44">
        <v>4.0540540540540544</v>
      </c>
      <c r="R104" s="43">
        <v>0</v>
      </c>
      <c r="S104" s="43">
        <v>6.2162162162162167</v>
      </c>
      <c r="T104" s="43">
        <v>0.27027027027027029</v>
      </c>
      <c r="U104" s="43">
        <v>0.81081081081081086</v>
      </c>
      <c r="V104" s="43">
        <v>0</v>
      </c>
      <c r="W104" s="43">
        <v>0.81081081081081086</v>
      </c>
      <c r="X104" s="43">
        <v>0</v>
      </c>
      <c r="Y104" s="44">
        <v>0</v>
      </c>
      <c r="Z104" s="43">
        <v>0</v>
      </c>
      <c r="AA104" s="43">
        <v>0.27027027027027029</v>
      </c>
      <c r="AB104" s="43">
        <v>0</v>
      </c>
      <c r="AC104" s="14">
        <v>100</v>
      </c>
      <c r="AD104" s="14"/>
      <c r="AE104" s="35">
        <f t="shared" si="17"/>
        <v>64.324324324324323</v>
      </c>
      <c r="AF104" s="35">
        <f t="shared" si="18"/>
        <v>7.5675675675675675</v>
      </c>
      <c r="AG104" s="36">
        <f t="shared" si="19"/>
        <v>0.81081081081081086</v>
      </c>
      <c r="AH104" s="36">
        <f t="shared" si="20"/>
        <v>0</v>
      </c>
      <c r="AI104" s="36">
        <f t="shared" si="21"/>
        <v>20.54054054054054</v>
      </c>
      <c r="AJ104" s="36">
        <f t="shared" si="22"/>
        <v>6.4864864864864868</v>
      </c>
      <c r="AK104" s="31">
        <v>100</v>
      </c>
    </row>
    <row r="105" spans="1:37">
      <c r="A105" s="18" t="s">
        <v>148</v>
      </c>
      <c r="B105" s="42">
        <v>58.578144999999999</v>
      </c>
      <c r="C105" s="42">
        <v>-96.139160000000004</v>
      </c>
      <c r="D105" s="18" t="s">
        <v>35</v>
      </c>
      <c r="E105" s="18"/>
      <c r="F105" s="43">
        <v>55.052264808362374</v>
      </c>
      <c r="G105" s="43">
        <v>32.752613240418114</v>
      </c>
      <c r="H105" s="43">
        <v>0</v>
      </c>
      <c r="I105" s="44">
        <v>0</v>
      </c>
      <c r="J105" s="44">
        <v>0</v>
      </c>
      <c r="K105" s="43">
        <v>3.1358885017421603</v>
      </c>
      <c r="L105" s="43">
        <v>0</v>
      </c>
      <c r="M105" s="43">
        <v>2.0905923344947737</v>
      </c>
      <c r="N105" s="43">
        <v>0</v>
      </c>
      <c r="O105" s="43">
        <v>0</v>
      </c>
      <c r="P105" s="43">
        <v>1.3937282229965158</v>
      </c>
      <c r="Q105" s="44">
        <v>2.4390243902439024</v>
      </c>
      <c r="R105" s="43">
        <v>0</v>
      </c>
      <c r="S105" s="43">
        <v>0.69686411149825789</v>
      </c>
      <c r="T105" s="43">
        <v>0.69686411149825789</v>
      </c>
      <c r="U105" s="43">
        <v>0.34843205574912894</v>
      </c>
      <c r="V105" s="43">
        <v>0</v>
      </c>
      <c r="W105" s="43">
        <v>0.34843205574912894</v>
      </c>
      <c r="X105" s="43">
        <v>0</v>
      </c>
      <c r="Y105" s="44">
        <v>0</v>
      </c>
      <c r="Z105" s="43">
        <v>0</v>
      </c>
      <c r="AA105" s="43">
        <v>0</v>
      </c>
      <c r="AB105" s="43">
        <v>1.0452961672473868</v>
      </c>
      <c r="AC105" s="14">
        <v>100</v>
      </c>
      <c r="AD105" s="14"/>
      <c r="AE105" s="35">
        <f t="shared" si="17"/>
        <v>58.188153310104532</v>
      </c>
      <c r="AF105" s="35">
        <f t="shared" si="18"/>
        <v>6.2717770034843205</v>
      </c>
      <c r="AG105" s="36">
        <f t="shared" si="19"/>
        <v>1.3937282229965158</v>
      </c>
      <c r="AH105" s="36">
        <f t="shared" si="20"/>
        <v>0</v>
      </c>
      <c r="AI105" s="36">
        <f t="shared" si="21"/>
        <v>32.752613240418114</v>
      </c>
      <c r="AJ105" s="36">
        <f t="shared" si="22"/>
        <v>0.69686411149825789</v>
      </c>
      <c r="AK105" s="31">
        <v>100</v>
      </c>
    </row>
    <row r="106" spans="1:37">
      <c r="A106" s="18" t="s">
        <v>149</v>
      </c>
      <c r="B106" s="42">
        <v>58.322332000000003</v>
      </c>
      <c r="C106" s="42">
        <v>-94.989451000000003</v>
      </c>
      <c r="D106" s="18" t="s">
        <v>35</v>
      </c>
      <c r="E106" s="18"/>
      <c r="F106" s="43">
        <v>30.76923076923077</v>
      </c>
      <c r="G106" s="43">
        <v>62.895927601809952</v>
      </c>
      <c r="H106" s="43">
        <v>0</v>
      </c>
      <c r="I106" s="44">
        <v>0</v>
      </c>
      <c r="J106" s="44">
        <v>0</v>
      </c>
      <c r="K106" s="43">
        <v>0.45248868778280549</v>
      </c>
      <c r="L106" s="43">
        <v>0.90497737556561098</v>
      </c>
      <c r="M106" s="43">
        <v>0</v>
      </c>
      <c r="N106" s="43">
        <v>0.45248868778280549</v>
      </c>
      <c r="O106" s="43">
        <v>0</v>
      </c>
      <c r="P106" s="43">
        <v>0.45248868778280549</v>
      </c>
      <c r="Q106" s="44">
        <v>1.3574660633484164</v>
      </c>
      <c r="R106" s="43">
        <v>0</v>
      </c>
      <c r="S106" s="43">
        <v>0.90497737556561098</v>
      </c>
      <c r="T106" s="43">
        <v>0</v>
      </c>
      <c r="U106" s="43">
        <v>0</v>
      </c>
      <c r="V106" s="43">
        <v>0</v>
      </c>
      <c r="W106" s="43">
        <v>1.809954751131222</v>
      </c>
      <c r="X106" s="43">
        <v>0</v>
      </c>
      <c r="Y106" s="44">
        <v>0</v>
      </c>
      <c r="Z106" s="43">
        <v>0</v>
      </c>
      <c r="AA106" s="43">
        <v>0</v>
      </c>
      <c r="AB106" s="43">
        <v>0</v>
      </c>
      <c r="AC106" s="14">
        <v>99.999999999999972</v>
      </c>
      <c r="AD106" s="14"/>
      <c r="AE106" s="35">
        <f t="shared" si="17"/>
        <v>31.221719457013574</v>
      </c>
      <c r="AF106" s="35">
        <f t="shared" si="18"/>
        <v>2.2624434389140275</v>
      </c>
      <c r="AG106" s="36">
        <f t="shared" si="19"/>
        <v>1.809954751131222</v>
      </c>
      <c r="AH106" s="36">
        <f t="shared" si="20"/>
        <v>0</v>
      </c>
      <c r="AI106" s="36">
        <f t="shared" si="21"/>
        <v>62.895927601809952</v>
      </c>
      <c r="AJ106" s="36">
        <f t="shared" si="22"/>
        <v>1.809954751131222</v>
      </c>
      <c r="AK106" s="31">
        <v>100</v>
      </c>
    </row>
    <row r="107" spans="1:37">
      <c r="A107" s="18" t="s">
        <v>150</v>
      </c>
      <c r="B107" s="42">
        <v>58.368968000000002</v>
      </c>
      <c r="C107" s="42">
        <v>-95.454884000000007</v>
      </c>
      <c r="D107" s="18" t="s">
        <v>35</v>
      </c>
      <c r="E107" s="18"/>
      <c r="F107" s="43">
        <v>62.195121951219512</v>
      </c>
      <c r="G107" s="43">
        <v>22.560975609756099</v>
      </c>
      <c r="H107" s="43">
        <v>0</v>
      </c>
      <c r="I107" s="44">
        <v>0</v>
      </c>
      <c r="J107" s="44">
        <v>0</v>
      </c>
      <c r="K107" s="43">
        <v>0.6097560975609756</v>
      </c>
      <c r="L107" s="43">
        <v>1.2195121951219512</v>
      </c>
      <c r="M107" s="43">
        <v>1.2195121951219512</v>
      </c>
      <c r="N107" s="43">
        <v>0</v>
      </c>
      <c r="O107" s="43">
        <v>0</v>
      </c>
      <c r="P107" s="43">
        <v>1.2195121951219512</v>
      </c>
      <c r="Q107" s="44">
        <v>2.4390243902439024</v>
      </c>
      <c r="R107" s="43">
        <v>0</v>
      </c>
      <c r="S107" s="43">
        <v>5.4878048780487809</v>
      </c>
      <c r="T107" s="43">
        <v>1.8292682926829267</v>
      </c>
      <c r="U107" s="43">
        <v>0.6097560975609756</v>
      </c>
      <c r="V107" s="43">
        <v>0</v>
      </c>
      <c r="W107" s="43">
        <v>0.6097560975609756</v>
      </c>
      <c r="X107" s="43">
        <v>0</v>
      </c>
      <c r="Y107" s="44">
        <v>0</v>
      </c>
      <c r="Z107" s="43">
        <v>0</v>
      </c>
      <c r="AA107" s="43">
        <v>0</v>
      </c>
      <c r="AB107" s="43">
        <v>0</v>
      </c>
      <c r="AC107" s="14">
        <v>99.999999999999986</v>
      </c>
      <c r="AD107" s="14"/>
      <c r="AE107" s="35">
        <f t="shared" si="17"/>
        <v>62.804878048780488</v>
      </c>
      <c r="AF107" s="35">
        <f t="shared" si="18"/>
        <v>5.4878048780487809</v>
      </c>
      <c r="AG107" s="36">
        <f t="shared" si="19"/>
        <v>0.6097560975609756</v>
      </c>
      <c r="AH107" s="36">
        <f t="shared" si="20"/>
        <v>0</v>
      </c>
      <c r="AI107" s="36">
        <f t="shared" si="21"/>
        <v>22.560975609756099</v>
      </c>
      <c r="AJ107" s="36">
        <f t="shared" si="22"/>
        <v>6.7073170731707323</v>
      </c>
      <c r="AK107" s="31">
        <v>100</v>
      </c>
    </row>
    <row r="108" spans="1:37">
      <c r="A108" s="17" t="s">
        <v>151</v>
      </c>
      <c r="B108" s="42">
        <v>58.112594999999999</v>
      </c>
      <c r="C108" s="42">
        <v>-95.763102000000003</v>
      </c>
      <c r="D108" s="18" t="s">
        <v>35</v>
      </c>
      <c r="E108" s="17"/>
      <c r="F108" s="43">
        <v>49.514563106796118</v>
      </c>
      <c r="G108" s="43">
        <v>38.834951456310677</v>
      </c>
      <c r="H108" s="43">
        <v>0.48543689320388345</v>
      </c>
      <c r="I108" s="44">
        <v>0</v>
      </c>
      <c r="J108" s="44">
        <v>0</v>
      </c>
      <c r="K108" s="43">
        <v>0</v>
      </c>
      <c r="L108" s="43">
        <v>0.97087378640776689</v>
      </c>
      <c r="M108" s="43">
        <v>1.9417475728155338</v>
      </c>
      <c r="N108" s="43">
        <v>0</v>
      </c>
      <c r="O108" s="43">
        <v>3.3980582524271843</v>
      </c>
      <c r="P108" s="43">
        <v>0.48543689320388345</v>
      </c>
      <c r="Q108" s="44">
        <v>2.912621359223301</v>
      </c>
      <c r="R108" s="43">
        <v>0</v>
      </c>
      <c r="S108" s="43">
        <v>1.4563106796116505</v>
      </c>
      <c r="T108" s="43">
        <v>0</v>
      </c>
      <c r="U108" s="43">
        <v>0</v>
      </c>
      <c r="V108" s="43">
        <v>0</v>
      </c>
      <c r="W108" s="43">
        <v>0</v>
      </c>
      <c r="X108" s="43">
        <v>0</v>
      </c>
      <c r="Y108" s="44">
        <v>0</v>
      </c>
      <c r="Z108" s="43">
        <v>0</v>
      </c>
      <c r="AA108" s="43">
        <v>0</v>
      </c>
      <c r="AB108" s="43">
        <v>0</v>
      </c>
      <c r="AC108" s="14">
        <v>99.999999999999986</v>
      </c>
      <c r="AD108" s="14"/>
      <c r="AE108" s="35">
        <f t="shared" si="17"/>
        <v>49.514563106796118</v>
      </c>
      <c r="AF108" s="35">
        <f t="shared" si="18"/>
        <v>8.7378640776699026</v>
      </c>
      <c r="AG108" s="36">
        <f t="shared" si="19"/>
        <v>0</v>
      </c>
      <c r="AH108" s="36">
        <f t="shared" si="20"/>
        <v>0</v>
      </c>
      <c r="AI108" s="36">
        <f t="shared" si="21"/>
        <v>39.320388349514559</v>
      </c>
      <c r="AJ108" s="36">
        <f t="shared" si="22"/>
        <v>2.4271844660194173</v>
      </c>
      <c r="AK108" s="31">
        <v>100</v>
      </c>
    </row>
    <row r="109" spans="1:37">
      <c r="A109" s="14" t="s">
        <v>152</v>
      </c>
      <c r="B109" s="42">
        <v>58.135325999999999</v>
      </c>
      <c r="C109" s="42">
        <v>-96.340153000000001</v>
      </c>
      <c r="D109" s="18" t="s">
        <v>35</v>
      </c>
      <c r="E109" s="14"/>
      <c r="F109" s="43">
        <v>47.457627118644069</v>
      </c>
      <c r="G109" s="43">
        <v>35.932203389830505</v>
      </c>
      <c r="H109" s="43">
        <v>0.16949152542372881</v>
      </c>
      <c r="I109" s="44">
        <v>0</v>
      </c>
      <c r="J109" s="44">
        <v>0</v>
      </c>
      <c r="K109" s="43">
        <v>1.6949152542372881</v>
      </c>
      <c r="L109" s="43">
        <v>0.16949152542372881</v>
      </c>
      <c r="M109" s="43">
        <v>0.16949152542372881</v>
      </c>
      <c r="N109" s="43">
        <v>0</v>
      </c>
      <c r="O109" s="43">
        <v>0</v>
      </c>
      <c r="P109" s="43">
        <v>2.7118644067796609</v>
      </c>
      <c r="Q109" s="44">
        <v>4.406779661016949</v>
      </c>
      <c r="R109" s="43">
        <v>0</v>
      </c>
      <c r="S109" s="43">
        <v>4.5762711864406782</v>
      </c>
      <c r="T109" s="43">
        <v>0.16949152542372881</v>
      </c>
      <c r="U109" s="43">
        <v>0</v>
      </c>
      <c r="V109" s="43">
        <v>0</v>
      </c>
      <c r="W109" s="43">
        <v>2.5423728813559325</v>
      </c>
      <c r="X109" s="43">
        <v>0</v>
      </c>
      <c r="Y109" s="44">
        <v>0</v>
      </c>
      <c r="Z109" s="43">
        <v>0</v>
      </c>
      <c r="AA109" s="43">
        <v>0</v>
      </c>
      <c r="AB109" s="43">
        <v>0</v>
      </c>
      <c r="AC109" s="14">
        <v>99.999999999999972</v>
      </c>
      <c r="AD109" s="14"/>
      <c r="AE109" s="35">
        <f t="shared" si="17"/>
        <v>49.152542372881356</v>
      </c>
      <c r="AF109" s="35">
        <f t="shared" si="18"/>
        <v>7.2881355932203391</v>
      </c>
      <c r="AG109" s="36">
        <f t="shared" si="19"/>
        <v>2.5423728813559325</v>
      </c>
      <c r="AH109" s="36">
        <f t="shared" si="20"/>
        <v>0</v>
      </c>
      <c r="AI109" s="36">
        <f t="shared" si="21"/>
        <v>36.101694915254235</v>
      </c>
      <c r="AJ109" s="36">
        <f t="shared" si="22"/>
        <v>4.7457627118644066</v>
      </c>
      <c r="AK109" s="31">
        <v>99.999999999999986</v>
      </c>
    </row>
    <row r="110" spans="1:37">
      <c r="A110" s="14" t="s">
        <v>153</v>
      </c>
      <c r="B110" s="42">
        <v>58.121747999999997</v>
      </c>
      <c r="C110" s="42">
        <v>-97.985614999999996</v>
      </c>
      <c r="D110" s="18" t="s">
        <v>35</v>
      </c>
      <c r="E110" s="14"/>
      <c r="F110" s="43">
        <v>76.991150442477874</v>
      </c>
      <c r="G110" s="43">
        <v>6.1946902654867255</v>
      </c>
      <c r="H110" s="43">
        <v>0</v>
      </c>
      <c r="I110" s="44">
        <v>0</v>
      </c>
      <c r="J110" s="44">
        <v>0</v>
      </c>
      <c r="K110" s="43">
        <v>0.88495575221238942</v>
      </c>
      <c r="L110" s="43">
        <v>0.88495575221238942</v>
      </c>
      <c r="M110" s="43">
        <v>0.88495575221238942</v>
      </c>
      <c r="N110" s="43">
        <v>0.88495575221238942</v>
      </c>
      <c r="O110" s="43">
        <v>0.88495575221238942</v>
      </c>
      <c r="P110" s="43">
        <v>1.7699115044247788</v>
      </c>
      <c r="Q110" s="44">
        <v>5.3097345132743365</v>
      </c>
      <c r="R110" s="43">
        <v>0</v>
      </c>
      <c r="S110" s="43">
        <v>5.3097345132743365</v>
      </c>
      <c r="T110" s="43">
        <v>0</v>
      </c>
      <c r="U110" s="43">
        <v>0</v>
      </c>
      <c r="V110" s="43">
        <v>0</v>
      </c>
      <c r="W110" s="43">
        <v>0</v>
      </c>
      <c r="X110" s="43">
        <v>0</v>
      </c>
      <c r="Y110" s="44">
        <v>0</v>
      </c>
      <c r="Z110" s="43">
        <v>0</v>
      </c>
      <c r="AA110" s="43">
        <v>0</v>
      </c>
      <c r="AB110" s="43">
        <v>0</v>
      </c>
      <c r="AC110" s="14">
        <v>100.00000000000001</v>
      </c>
      <c r="AD110" s="14"/>
      <c r="AE110" s="35">
        <f t="shared" si="17"/>
        <v>77.876106194690266</v>
      </c>
      <c r="AF110" s="35">
        <f t="shared" si="18"/>
        <v>9.734513274336285</v>
      </c>
      <c r="AG110" s="36">
        <f t="shared" si="19"/>
        <v>0</v>
      </c>
      <c r="AH110" s="36">
        <f t="shared" si="20"/>
        <v>0</v>
      </c>
      <c r="AI110" s="36">
        <f t="shared" si="21"/>
        <v>6.1946902654867255</v>
      </c>
      <c r="AJ110" s="36">
        <f t="shared" si="22"/>
        <v>6.1946902654867255</v>
      </c>
      <c r="AK110" s="31">
        <v>100</v>
      </c>
    </row>
    <row r="111" spans="1:37">
      <c r="A111" s="17" t="s">
        <v>154</v>
      </c>
      <c r="B111" s="42">
        <v>58.437426000000002</v>
      </c>
      <c r="C111" s="42">
        <v>-96.134810999999999</v>
      </c>
      <c r="D111" s="18" t="s">
        <v>35</v>
      </c>
      <c r="E111" s="17"/>
      <c r="F111" s="43">
        <v>63.596491228070171</v>
      </c>
      <c r="G111" s="43">
        <v>27.631578947368425</v>
      </c>
      <c r="H111" s="43">
        <v>0.43859649122807015</v>
      </c>
      <c r="I111" s="44">
        <v>0</v>
      </c>
      <c r="J111" s="44">
        <v>0</v>
      </c>
      <c r="K111" s="43">
        <v>1.3157894736842104</v>
      </c>
      <c r="L111" s="43">
        <v>0.8771929824561403</v>
      </c>
      <c r="M111" s="43">
        <v>0</v>
      </c>
      <c r="N111" s="43">
        <v>0</v>
      </c>
      <c r="O111" s="43">
        <v>0</v>
      </c>
      <c r="P111" s="43">
        <v>0.8771929824561403</v>
      </c>
      <c r="Q111" s="44">
        <v>1.3157894736842104</v>
      </c>
      <c r="R111" s="43">
        <v>0</v>
      </c>
      <c r="S111" s="43">
        <v>1.7543859649122806</v>
      </c>
      <c r="T111" s="43">
        <v>0</v>
      </c>
      <c r="U111" s="43">
        <v>0.43859649122807015</v>
      </c>
      <c r="V111" s="43">
        <v>0</v>
      </c>
      <c r="W111" s="43">
        <v>1.7543859649122806</v>
      </c>
      <c r="X111" s="43">
        <v>0</v>
      </c>
      <c r="Y111" s="44">
        <v>0</v>
      </c>
      <c r="Z111" s="43">
        <v>0</v>
      </c>
      <c r="AA111" s="43">
        <v>0</v>
      </c>
      <c r="AB111" s="43">
        <v>0</v>
      </c>
      <c r="AC111" s="14">
        <v>99.999999999999972</v>
      </c>
      <c r="AD111" s="14"/>
      <c r="AE111" s="35">
        <f t="shared" si="17"/>
        <v>64.912280701754383</v>
      </c>
      <c r="AF111" s="35">
        <f t="shared" si="18"/>
        <v>2.6315789473684208</v>
      </c>
      <c r="AG111" s="36">
        <f t="shared" si="19"/>
        <v>1.7543859649122806</v>
      </c>
      <c r="AH111" s="36">
        <f t="shared" si="20"/>
        <v>0</v>
      </c>
      <c r="AI111" s="36">
        <f t="shared" si="21"/>
        <v>28.070175438596493</v>
      </c>
      <c r="AJ111" s="36">
        <f t="shared" si="22"/>
        <v>2.6315789473684208</v>
      </c>
      <c r="AK111" s="31">
        <v>100</v>
      </c>
    </row>
    <row r="112" spans="1:37">
      <c r="A112" s="17" t="s">
        <v>155</v>
      </c>
      <c r="B112" s="42">
        <v>58.326802000000001</v>
      </c>
      <c r="C112" s="42">
        <v>-95.997840999999994</v>
      </c>
      <c r="D112" s="18" t="s">
        <v>35</v>
      </c>
      <c r="E112" s="17"/>
      <c r="F112" s="43">
        <v>40.963855421686745</v>
      </c>
      <c r="G112" s="43">
        <v>37.951807228915662</v>
      </c>
      <c r="H112" s="43">
        <v>0</v>
      </c>
      <c r="I112" s="44">
        <v>0</v>
      </c>
      <c r="J112" s="44">
        <v>0</v>
      </c>
      <c r="K112" s="43">
        <v>0</v>
      </c>
      <c r="L112" s="43">
        <v>0.60240963855421692</v>
      </c>
      <c r="M112" s="43">
        <v>1.2048192771084338</v>
      </c>
      <c r="N112" s="43">
        <v>0</v>
      </c>
      <c r="O112" s="43">
        <v>0</v>
      </c>
      <c r="P112" s="43">
        <v>1.8072289156626504</v>
      </c>
      <c r="Q112" s="44">
        <v>13.855421686746988</v>
      </c>
      <c r="R112" s="43">
        <v>0</v>
      </c>
      <c r="S112" s="43">
        <v>2.4096385542168677</v>
      </c>
      <c r="T112" s="43">
        <v>0</v>
      </c>
      <c r="U112" s="43">
        <v>0</v>
      </c>
      <c r="V112" s="43">
        <v>0</v>
      </c>
      <c r="W112" s="43">
        <v>0.60240963855421692</v>
      </c>
      <c r="X112" s="43">
        <v>0.60240963855421692</v>
      </c>
      <c r="Y112" s="44">
        <v>0</v>
      </c>
      <c r="Z112" s="43">
        <v>0</v>
      </c>
      <c r="AA112" s="43">
        <v>0</v>
      </c>
      <c r="AB112" s="43">
        <v>0</v>
      </c>
      <c r="AC112" s="14">
        <v>100</v>
      </c>
      <c r="AD112" s="14"/>
      <c r="AE112" s="35">
        <f t="shared" si="17"/>
        <v>40.963855421686745</v>
      </c>
      <c r="AF112" s="35">
        <f t="shared" si="18"/>
        <v>16.867469879518072</v>
      </c>
      <c r="AG112" s="36">
        <f t="shared" si="19"/>
        <v>0.60240963855421692</v>
      </c>
      <c r="AH112" s="36">
        <f t="shared" si="20"/>
        <v>0.60240963855421692</v>
      </c>
      <c r="AI112" s="36">
        <f t="shared" si="21"/>
        <v>37.951807228915662</v>
      </c>
      <c r="AJ112" s="36">
        <f t="shared" si="22"/>
        <v>3.0120481927710845</v>
      </c>
      <c r="AK112" s="31">
        <v>100</v>
      </c>
    </row>
    <row r="113" spans="1:48">
      <c r="A113" s="14" t="s">
        <v>156</v>
      </c>
      <c r="B113" s="42">
        <v>58.215986000000001</v>
      </c>
      <c r="C113" s="42">
        <v>-96.903655999999998</v>
      </c>
      <c r="D113" s="18" t="s">
        <v>35</v>
      </c>
      <c r="E113" s="14"/>
      <c r="F113" s="43">
        <v>45.731707317073173</v>
      </c>
      <c r="G113" s="43">
        <v>33.841463414634148</v>
      </c>
      <c r="H113" s="43">
        <v>0</v>
      </c>
      <c r="I113" s="44">
        <v>0</v>
      </c>
      <c r="J113" s="44">
        <v>0</v>
      </c>
      <c r="K113" s="43">
        <v>1.8292682926829267</v>
      </c>
      <c r="L113" s="43">
        <v>1.2195121951219512</v>
      </c>
      <c r="M113" s="43">
        <v>0.91463414634146334</v>
      </c>
      <c r="N113" s="43">
        <v>0</v>
      </c>
      <c r="O113" s="43">
        <v>0</v>
      </c>
      <c r="P113" s="43">
        <v>1.2195121951219512</v>
      </c>
      <c r="Q113" s="44">
        <v>9.4512195121951219</v>
      </c>
      <c r="R113" s="43">
        <v>0</v>
      </c>
      <c r="S113" s="43">
        <v>3.9634146341463414</v>
      </c>
      <c r="T113" s="43">
        <v>0</v>
      </c>
      <c r="U113" s="43">
        <v>1.2195121951219512</v>
      </c>
      <c r="V113" s="43">
        <v>0</v>
      </c>
      <c r="W113" s="43">
        <v>0</v>
      </c>
      <c r="X113" s="43">
        <v>0</v>
      </c>
      <c r="Y113" s="44">
        <v>0</v>
      </c>
      <c r="Z113" s="43">
        <v>0</v>
      </c>
      <c r="AA113" s="43">
        <v>0.3048780487804878</v>
      </c>
      <c r="AB113" s="43">
        <v>0.3048780487804878</v>
      </c>
      <c r="AC113" s="14">
        <v>100.00000000000003</v>
      </c>
      <c r="AD113" s="14"/>
      <c r="AE113" s="35">
        <f t="shared" si="17"/>
        <v>47.560975609756099</v>
      </c>
      <c r="AF113" s="35">
        <f t="shared" si="18"/>
        <v>12.804878048780486</v>
      </c>
      <c r="AG113" s="36">
        <f t="shared" si="19"/>
        <v>0.3048780487804878</v>
      </c>
      <c r="AH113" s="36">
        <f t="shared" si="20"/>
        <v>0</v>
      </c>
      <c r="AI113" s="36">
        <f t="shared" si="21"/>
        <v>33.841463414634148</v>
      </c>
      <c r="AJ113" s="36">
        <f t="shared" si="22"/>
        <v>5.4878048780487809</v>
      </c>
      <c r="AK113" s="31">
        <v>100</v>
      </c>
    </row>
    <row r="114" spans="1:48">
      <c r="A114" s="17" t="s">
        <v>157</v>
      </c>
      <c r="B114" s="42">
        <v>58.370320999999997</v>
      </c>
      <c r="C114" s="42">
        <v>-96.580150000000003</v>
      </c>
      <c r="D114" s="18" t="s">
        <v>35</v>
      </c>
      <c r="E114" s="17"/>
      <c r="F114" s="43">
        <v>66.43356643356644</v>
      </c>
      <c r="G114" s="43">
        <v>24.475524475524477</v>
      </c>
      <c r="H114" s="43">
        <v>0</v>
      </c>
      <c r="I114" s="44">
        <v>0</v>
      </c>
      <c r="J114" s="44">
        <v>0</v>
      </c>
      <c r="K114" s="43">
        <v>0.69930069930069927</v>
      </c>
      <c r="L114" s="43">
        <v>0</v>
      </c>
      <c r="M114" s="43">
        <v>0</v>
      </c>
      <c r="N114" s="43">
        <v>0</v>
      </c>
      <c r="O114" s="43">
        <v>0</v>
      </c>
      <c r="P114" s="43">
        <v>2.7972027972027971</v>
      </c>
      <c r="Q114" s="44">
        <v>1.3986013986013985</v>
      </c>
      <c r="R114" s="43">
        <v>0</v>
      </c>
      <c r="S114" s="43">
        <v>4.1958041958041958</v>
      </c>
      <c r="T114" s="43">
        <v>0</v>
      </c>
      <c r="U114" s="43">
        <v>0</v>
      </c>
      <c r="V114" s="43">
        <v>0</v>
      </c>
      <c r="W114" s="43">
        <v>0</v>
      </c>
      <c r="X114" s="43">
        <v>0</v>
      </c>
      <c r="Y114" s="44">
        <v>0</v>
      </c>
      <c r="Z114" s="43">
        <v>0</v>
      </c>
      <c r="AA114" s="43">
        <v>0</v>
      </c>
      <c r="AB114" s="43">
        <v>0</v>
      </c>
      <c r="AC114" s="14">
        <v>100.00000000000001</v>
      </c>
      <c r="AD114" s="14"/>
      <c r="AE114" s="35">
        <f t="shared" si="17"/>
        <v>67.132867132867133</v>
      </c>
      <c r="AF114" s="35">
        <f t="shared" si="18"/>
        <v>4.1958041958041958</v>
      </c>
      <c r="AG114" s="36">
        <f t="shared" si="19"/>
        <v>0</v>
      </c>
      <c r="AH114" s="36">
        <f t="shared" si="20"/>
        <v>0</v>
      </c>
      <c r="AI114" s="36">
        <f t="shared" si="21"/>
        <v>24.475524475524477</v>
      </c>
      <c r="AJ114" s="36">
        <f t="shared" si="22"/>
        <v>4.1958041958041958</v>
      </c>
      <c r="AK114" s="31">
        <v>100.00000000000001</v>
      </c>
    </row>
    <row r="115" spans="1:48">
      <c r="A115" s="14" t="s">
        <v>158</v>
      </c>
      <c r="B115" s="42">
        <v>58.090831999999999</v>
      </c>
      <c r="C115" s="42">
        <v>-96.754372000000004</v>
      </c>
      <c r="D115" s="18" t="s">
        <v>35</v>
      </c>
      <c r="E115" s="14"/>
      <c r="F115" s="43">
        <v>50.246305418719217</v>
      </c>
      <c r="G115" s="43">
        <v>33.990147783251231</v>
      </c>
      <c r="H115" s="43">
        <v>0</v>
      </c>
      <c r="I115" s="44">
        <v>0</v>
      </c>
      <c r="J115" s="44">
        <v>0</v>
      </c>
      <c r="K115" s="43">
        <v>0.49261083743842365</v>
      </c>
      <c r="L115" s="43">
        <v>1.4778325123152709</v>
      </c>
      <c r="M115" s="43">
        <v>0</v>
      </c>
      <c r="N115" s="43">
        <v>0.49261083743842365</v>
      </c>
      <c r="O115" s="43">
        <v>0</v>
      </c>
      <c r="P115" s="43">
        <v>0.98522167487684731</v>
      </c>
      <c r="Q115" s="44">
        <v>3.9408866995073892</v>
      </c>
      <c r="R115" s="43">
        <v>0</v>
      </c>
      <c r="S115" s="43">
        <v>2.9556650246305418</v>
      </c>
      <c r="T115" s="43">
        <v>0</v>
      </c>
      <c r="U115" s="43">
        <v>4.4334975369458132</v>
      </c>
      <c r="V115" s="43">
        <v>0</v>
      </c>
      <c r="W115" s="43">
        <v>0.98522167487684731</v>
      </c>
      <c r="X115" s="43">
        <v>0</v>
      </c>
      <c r="Y115" s="44">
        <v>0</v>
      </c>
      <c r="Z115" s="43">
        <v>0</v>
      </c>
      <c r="AA115" s="43">
        <v>0</v>
      </c>
      <c r="AB115" s="43">
        <v>0</v>
      </c>
      <c r="AC115" s="14">
        <v>100.00000000000001</v>
      </c>
      <c r="AD115" s="14"/>
      <c r="AE115" s="35">
        <f t="shared" si="17"/>
        <v>50.738916256157644</v>
      </c>
      <c r="AF115" s="35">
        <f t="shared" si="18"/>
        <v>9.8522167487684733</v>
      </c>
      <c r="AG115" s="36">
        <f t="shared" si="19"/>
        <v>0.98522167487684731</v>
      </c>
      <c r="AH115" s="36">
        <f t="shared" si="20"/>
        <v>0</v>
      </c>
      <c r="AI115" s="36">
        <f t="shared" si="21"/>
        <v>33.990147783251231</v>
      </c>
      <c r="AJ115" s="36">
        <f t="shared" si="22"/>
        <v>4.4334975369458132</v>
      </c>
      <c r="AK115" s="31">
        <v>100.00000000000001</v>
      </c>
    </row>
    <row r="116" spans="1:48">
      <c r="A116" s="14" t="s">
        <v>159</v>
      </c>
      <c r="B116" s="42">
        <v>58.128568999999999</v>
      </c>
      <c r="C116" s="42">
        <v>-97.136768000000004</v>
      </c>
      <c r="D116" s="18" t="s">
        <v>35</v>
      </c>
      <c r="E116" s="14"/>
      <c r="F116" s="43">
        <v>54.929577464788736</v>
      </c>
      <c r="G116" s="43">
        <v>24.788732394366196</v>
      </c>
      <c r="H116" s="43">
        <v>0</v>
      </c>
      <c r="I116" s="44">
        <v>0</v>
      </c>
      <c r="J116" s="44">
        <v>0</v>
      </c>
      <c r="K116" s="43">
        <v>1.1267605633802817</v>
      </c>
      <c r="L116" s="43">
        <v>0.84507042253521114</v>
      </c>
      <c r="M116" s="43">
        <v>0.28169014084507044</v>
      </c>
      <c r="N116" s="43">
        <v>0</v>
      </c>
      <c r="O116" s="43">
        <v>0</v>
      </c>
      <c r="P116" s="43">
        <v>0</v>
      </c>
      <c r="Q116" s="44">
        <v>14.084507042253522</v>
      </c>
      <c r="R116" s="43">
        <v>0</v>
      </c>
      <c r="S116" s="43">
        <v>2.8169014084507045</v>
      </c>
      <c r="T116" s="43">
        <v>0</v>
      </c>
      <c r="U116" s="43">
        <v>0.28169014084507044</v>
      </c>
      <c r="V116" s="43">
        <v>0</v>
      </c>
      <c r="W116" s="43">
        <v>0.28169014084507044</v>
      </c>
      <c r="X116" s="43">
        <v>0.56338028169014087</v>
      </c>
      <c r="Y116" s="44">
        <v>0</v>
      </c>
      <c r="Z116" s="43">
        <v>0</v>
      </c>
      <c r="AA116" s="43">
        <v>0</v>
      </c>
      <c r="AB116" s="43">
        <v>0</v>
      </c>
      <c r="AC116" s="14">
        <v>100.00000000000001</v>
      </c>
      <c r="AD116" s="14"/>
      <c r="AE116" s="35">
        <f t="shared" si="17"/>
        <v>56.056338028169016</v>
      </c>
      <c r="AF116" s="35">
        <f t="shared" si="18"/>
        <v>14.647887323943662</v>
      </c>
      <c r="AG116" s="36">
        <f t="shared" si="19"/>
        <v>0.28169014084507044</v>
      </c>
      <c r="AH116" s="36">
        <f t="shared" si="20"/>
        <v>0.56338028169014087</v>
      </c>
      <c r="AI116" s="36">
        <f t="shared" si="21"/>
        <v>24.788732394366196</v>
      </c>
      <c r="AJ116" s="36">
        <f t="shared" si="22"/>
        <v>3.6619718309859155</v>
      </c>
      <c r="AK116" s="31">
        <v>100</v>
      </c>
    </row>
    <row r="117" spans="1:48">
      <c r="A117" s="14" t="s">
        <v>160</v>
      </c>
      <c r="B117" s="42">
        <v>58.010674000000002</v>
      </c>
      <c r="C117" s="42">
        <v>-96.736363999999995</v>
      </c>
      <c r="D117" s="18" t="s">
        <v>35</v>
      </c>
      <c r="E117" s="14"/>
      <c r="F117" s="43">
        <v>37.719298245614034</v>
      </c>
      <c r="G117" s="43">
        <v>40.350877192982452</v>
      </c>
      <c r="H117" s="43">
        <v>0.43859649122807015</v>
      </c>
      <c r="I117" s="44">
        <v>0</v>
      </c>
      <c r="J117" s="44">
        <v>0</v>
      </c>
      <c r="K117" s="43">
        <v>2.6315789473684208</v>
      </c>
      <c r="L117" s="43">
        <v>0</v>
      </c>
      <c r="M117" s="43">
        <v>0.43859649122807015</v>
      </c>
      <c r="N117" s="43">
        <v>1.3157894736842104</v>
      </c>
      <c r="O117" s="43">
        <v>3.070175438596491</v>
      </c>
      <c r="P117" s="43">
        <v>0.43859649122807015</v>
      </c>
      <c r="Q117" s="44">
        <v>12.280701754385964</v>
      </c>
      <c r="R117" s="43">
        <v>0</v>
      </c>
      <c r="S117" s="43">
        <v>1.3157894736842104</v>
      </c>
      <c r="T117" s="43">
        <v>0</v>
      </c>
      <c r="U117" s="43">
        <v>0</v>
      </c>
      <c r="V117" s="43">
        <v>0</v>
      </c>
      <c r="W117" s="43">
        <v>0</v>
      </c>
      <c r="X117" s="43">
        <v>0</v>
      </c>
      <c r="Y117" s="44">
        <v>0</v>
      </c>
      <c r="Z117" s="43">
        <v>0</v>
      </c>
      <c r="AA117" s="43">
        <v>0</v>
      </c>
      <c r="AB117" s="43">
        <v>0</v>
      </c>
      <c r="AC117" s="14">
        <v>99.999999999999986</v>
      </c>
      <c r="AD117" s="14"/>
      <c r="AE117" s="35">
        <f t="shared" si="17"/>
        <v>40.350877192982452</v>
      </c>
      <c r="AF117" s="35">
        <f t="shared" si="18"/>
        <v>17.543859649122805</v>
      </c>
      <c r="AG117" s="36">
        <f t="shared" si="19"/>
        <v>0</v>
      </c>
      <c r="AH117" s="36">
        <f t="shared" si="20"/>
        <v>0</v>
      </c>
      <c r="AI117" s="36">
        <f t="shared" si="21"/>
        <v>40.78947368421052</v>
      </c>
      <c r="AJ117" s="36">
        <f t="shared" si="22"/>
        <v>1.3157894736842104</v>
      </c>
      <c r="AK117" s="31">
        <v>99.999999999999986</v>
      </c>
    </row>
    <row r="118" spans="1:48">
      <c r="A118" s="17" t="s">
        <v>161</v>
      </c>
      <c r="B118" s="42">
        <v>58.326180999999998</v>
      </c>
      <c r="C118" s="42">
        <v>-96.678053000000006</v>
      </c>
      <c r="D118" s="18" t="s">
        <v>35</v>
      </c>
      <c r="E118" s="17"/>
      <c r="F118" s="43">
        <v>64.052287581699346</v>
      </c>
      <c r="G118" s="43">
        <v>7.18954248366013</v>
      </c>
      <c r="H118" s="43">
        <v>0</v>
      </c>
      <c r="I118" s="44">
        <v>0</v>
      </c>
      <c r="J118" s="44">
        <v>0</v>
      </c>
      <c r="K118" s="43">
        <v>1.9607843137254901</v>
      </c>
      <c r="L118" s="43">
        <v>4.5751633986928102</v>
      </c>
      <c r="M118" s="43">
        <v>6.5359477124183014</v>
      </c>
      <c r="N118" s="43">
        <v>0</v>
      </c>
      <c r="O118" s="43">
        <v>0</v>
      </c>
      <c r="P118" s="43">
        <v>3.2679738562091507</v>
      </c>
      <c r="Q118" s="44">
        <v>4.5751633986928102</v>
      </c>
      <c r="R118" s="43">
        <v>0</v>
      </c>
      <c r="S118" s="43">
        <v>4.5751633986928102</v>
      </c>
      <c r="T118" s="43">
        <v>0</v>
      </c>
      <c r="U118" s="43">
        <v>1.3071895424836601</v>
      </c>
      <c r="V118" s="43">
        <v>0</v>
      </c>
      <c r="W118" s="43">
        <v>1.3071895424836601</v>
      </c>
      <c r="X118" s="43">
        <v>0</v>
      </c>
      <c r="Y118" s="44">
        <v>0</v>
      </c>
      <c r="Z118" s="43">
        <v>0</v>
      </c>
      <c r="AA118" s="43">
        <v>0</v>
      </c>
      <c r="AB118" s="43">
        <v>0.65359477124183007</v>
      </c>
      <c r="AC118" s="14">
        <v>99.999999999999986</v>
      </c>
      <c r="AD118" s="14"/>
      <c r="AE118" s="35">
        <f t="shared" si="17"/>
        <v>66.013071895424829</v>
      </c>
      <c r="AF118" s="35">
        <f t="shared" si="18"/>
        <v>15.686274509803923</v>
      </c>
      <c r="AG118" s="36">
        <f t="shared" si="19"/>
        <v>1.9607843137254903</v>
      </c>
      <c r="AH118" s="36">
        <f t="shared" si="20"/>
        <v>0</v>
      </c>
      <c r="AI118" s="36">
        <f t="shared" si="21"/>
        <v>7.18954248366013</v>
      </c>
      <c r="AJ118" s="36">
        <f t="shared" si="22"/>
        <v>9.1503267973856204</v>
      </c>
      <c r="AK118" s="31">
        <v>99.999999999999986</v>
      </c>
    </row>
    <row r="119" spans="1:48" s="53" customFormat="1">
      <c r="A119" s="52" t="s">
        <v>162</v>
      </c>
      <c r="B119" s="46">
        <v>58.117533999999999</v>
      </c>
      <c r="C119" s="46">
        <v>-96.247625999999997</v>
      </c>
      <c r="D119" s="18" t="s">
        <v>163</v>
      </c>
      <c r="E119" s="17"/>
      <c r="F119" s="47" t="s">
        <v>313</v>
      </c>
      <c r="G119" s="47"/>
      <c r="H119" s="47"/>
      <c r="I119" s="47"/>
      <c r="J119" s="47"/>
      <c r="K119" s="47"/>
      <c r="L119" s="47"/>
      <c r="M119" s="47"/>
      <c r="N119" s="47"/>
      <c r="O119" s="47"/>
      <c r="P119" s="47"/>
      <c r="Q119" s="47"/>
      <c r="R119" s="47"/>
      <c r="S119" s="47"/>
      <c r="T119" s="47"/>
      <c r="U119" s="47"/>
      <c r="V119" s="47"/>
      <c r="W119" s="47"/>
      <c r="X119" s="47"/>
      <c r="Y119" s="47"/>
      <c r="Z119" s="47"/>
      <c r="AA119" s="47"/>
      <c r="AB119" s="47"/>
      <c r="AC119" s="47"/>
      <c r="AD119" s="47"/>
      <c r="AE119" s="47"/>
      <c r="AF119" s="47"/>
      <c r="AG119" s="47"/>
      <c r="AH119" s="47"/>
      <c r="AI119" s="47"/>
      <c r="AJ119" s="47"/>
      <c r="AK119" s="47"/>
      <c r="AL119" s="48"/>
      <c r="AM119" s="49"/>
      <c r="AN119" s="49"/>
      <c r="AO119" s="49"/>
      <c r="AP119" s="49"/>
      <c r="AQ119" s="49"/>
      <c r="AR119" s="49"/>
      <c r="AS119" s="49"/>
      <c r="AT119" s="49"/>
      <c r="AU119" s="49"/>
      <c r="AV119" s="49"/>
    </row>
    <row r="120" spans="1:48" s="33" customFormat="1">
      <c r="A120" s="17" t="s">
        <v>164</v>
      </c>
      <c r="B120" s="42">
        <v>58.086602999999997</v>
      </c>
      <c r="C120" s="42">
        <v>-96.503044000000003</v>
      </c>
      <c r="D120" s="18" t="s">
        <v>163</v>
      </c>
      <c r="E120" s="17"/>
      <c r="F120" s="43">
        <v>76.462765957446805</v>
      </c>
      <c r="G120" s="43">
        <v>11.303191489361703</v>
      </c>
      <c r="H120" s="43">
        <v>0</v>
      </c>
      <c r="I120" s="44">
        <v>0</v>
      </c>
      <c r="J120" s="44">
        <v>0</v>
      </c>
      <c r="K120" s="43">
        <v>0.39893617021276595</v>
      </c>
      <c r="L120" s="43">
        <v>0</v>
      </c>
      <c r="M120" s="43">
        <v>0.39893617021276595</v>
      </c>
      <c r="N120" s="43">
        <v>0</v>
      </c>
      <c r="O120" s="43">
        <v>0</v>
      </c>
      <c r="P120" s="43">
        <v>1.4627659574468086</v>
      </c>
      <c r="Q120" s="44">
        <v>2.9255319148936172</v>
      </c>
      <c r="R120" s="43">
        <v>0</v>
      </c>
      <c r="S120" s="43">
        <v>4.1223404255319149</v>
      </c>
      <c r="T120" s="43">
        <v>0</v>
      </c>
      <c r="U120" s="43">
        <v>1.5957446808510638</v>
      </c>
      <c r="V120" s="43">
        <v>0</v>
      </c>
      <c r="W120" s="43">
        <v>1.0638297872340425</v>
      </c>
      <c r="X120" s="43">
        <v>0.13297872340425532</v>
      </c>
      <c r="Y120" s="44">
        <v>0</v>
      </c>
      <c r="Z120" s="43">
        <v>0</v>
      </c>
      <c r="AA120" s="43">
        <v>0.13297872340425532</v>
      </c>
      <c r="AB120" s="43">
        <v>0</v>
      </c>
      <c r="AC120" s="14">
        <v>99.999999999999986</v>
      </c>
      <c r="AD120" s="14"/>
      <c r="AE120" s="35">
        <f t="shared" ref="AE120:AE127" si="23">F120+K120</f>
        <v>76.861702127659569</v>
      </c>
      <c r="AF120" s="35">
        <f>V120+U120+R120+Q120+P120+O120+N120+M120</f>
        <v>6.3829787234042552</v>
      </c>
      <c r="AG120" s="36">
        <f t="shared" ref="AG120:AG127" si="24">W120+AB120</f>
        <v>1.0638297872340425</v>
      </c>
      <c r="AH120" s="36">
        <f t="shared" ref="AH120:AH127" si="25">Y120+X120+I120</f>
        <v>0.13297872340425532</v>
      </c>
      <c r="AI120" s="36">
        <f t="shared" ref="AI120:AI127" si="26">G120+H120+J120</f>
        <v>11.303191489361703</v>
      </c>
      <c r="AJ120" s="36">
        <f t="shared" ref="AJ120:AJ127" si="27">AA120+Z120+S120+L120</f>
        <v>4.2553191489361701</v>
      </c>
      <c r="AK120" s="31">
        <v>99.999999999999986</v>
      </c>
      <c r="AL120" s="31"/>
      <c r="AM120" s="37"/>
      <c r="AN120" s="37"/>
      <c r="AO120" s="37"/>
      <c r="AP120" s="37"/>
      <c r="AQ120" s="37"/>
      <c r="AR120" s="37"/>
      <c r="AS120" s="37"/>
      <c r="AT120" s="37"/>
      <c r="AU120" s="37"/>
      <c r="AV120" s="37"/>
    </row>
    <row r="121" spans="1:48" s="33" customFormat="1">
      <c r="A121" s="14" t="s">
        <v>165</v>
      </c>
      <c r="B121" s="42">
        <v>58.274686000000003</v>
      </c>
      <c r="C121" s="42">
        <v>-97.025135000000006</v>
      </c>
      <c r="D121" s="14" t="s">
        <v>35</v>
      </c>
      <c r="E121" s="14"/>
      <c r="F121" s="43">
        <v>76.521739130434781</v>
      </c>
      <c r="G121" s="43">
        <v>9.5652173913043477</v>
      </c>
      <c r="H121" s="43">
        <v>0</v>
      </c>
      <c r="I121" s="44">
        <v>0</v>
      </c>
      <c r="J121" s="44">
        <v>0</v>
      </c>
      <c r="K121" s="43">
        <v>0</v>
      </c>
      <c r="L121" s="43">
        <v>0</v>
      </c>
      <c r="M121" s="43">
        <v>0</v>
      </c>
      <c r="N121" s="43">
        <v>0</v>
      </c>
      <c r="O121" s="43">
        <v>0</v>
      </c>
      <c r="P121" s="43">
        <v>2.1739130434782608</v>
      </c>
      <c r="Q121" s="44">
        <v>8.2608695652173907</v>
      </c>
      <c r="R121" s="43">
        <v>0</v>
      </c>
      <c r="S121" s="43">
        <v>2.1739130434782608</v>
      </c>
      <c r="T121" s="43">
        <v>0</v>
      </c>
      <c r="U121" s="43">
        <v>0</v>
      </c>
      <c r="V121" s="43">
        <v>0</v>
      </c>
      <c r="W121" s="43">
        <v>1.3043478260869565</v>
      </c>
      <c r="X121" s="43">
        <v>0</v>
      </c>
      <c r="Y121" s="44">
        <v>0</v>
      </c>
      <c r="Z121" s="43">
        <v>0</v>
      </c>
      <c r="AA121" s="43">
        <v>0</v>
      </c>
      <c r="AB121" s="43">
        <v>0</v>
      </c>
      <c r="AC121" s="14">
        <v>100</v>
      </c>
      <c r="AD121" s="14"/>
      <c r="AE121" s="35">
        <f t="shared" si="23"/>
        <v>76.521739130434781</v>
      </c>
      <c r="AF121" s="35">
        <f t="shared" ref="AF121:AF127" si="28">V121+U121+R121+Q121+P121+O121+N121+M121</f>
        <v>10.434782608695652</v>
      </c>
      <c r="AG121" s="36">
        <f t="shared" si="24"/>
        <v>1.3043478260869565</v>
      </c>
      <c r="AH121" s="36">
        <f t="shared" si="25"/>
        <v>0</v>
      </c>
      <c r="AI121" s="36">
        <f t="shared" si="26"/>
        <v>9.5652173913043477</v>
      </c>
      <c r="AJ121" s="36">
        <f t="shared" si="27"/>
        <v>2.1739130434782608</v>
      </c>
      <c r="AK121" s="31">
        <v>100</v>
      </c>
      <c r="AL121" s="31"/>
      <c r="AM121" s="37"/>
      <c r="AN121" s="37"/>
      <c r="AO121" s="37"/>
      <c r="AP121" s="37"/>
      <c r="AQ121" s="37"/>
      <c r="AR121" s="37"/>
      <c r="AS121" s="37"/>
      <c r="AT121" s="37"/>
      <c r="AU121" s="37"/>
      <c r="AV121" s="37"/>
    </row>
    <row r="122" spans="1:48">
      <c r="A122" s="14" t="s">
        <v>166</v>
      </c>
      <c r="B122" s="42">
        <v>58.137354000000002</v>
      </c>
      <c r="C122" s="42">
        <v>-96.816737000000003</v>
      </c>
      <c r="D122" s="14" t="s">
        <v>35</v>
      </c>
      <c r="E122" s="14"/>
      <c r="F122" s="43">
        <v>39.075630252100844</v>
      </c>
      <c r="G122" s="43">
        <v>40.336134453781511</v>
      </c>
      <c r="H122" s="43">
        <v>0</v>
      </c>
      <c r="I122" s="44">
        <v>0</v>
      </c>
      <c r="J122" s="44">
        <v>0</v>
      </c>
      <c r="K122" s="43">
        <v>0.84033613445378152</v>
      </c>
      <c r="L122" s="43">
        <v>0.84033613445378152</v>
      </c>
      <c r="M122" s="43">
        <v>0.42016806722689076</v>
      </c>
      <c r="N122" s="43">
        <v>0</v>
      </c>
      <c r="O122" s="43">
        <v>0</v>
      </c>
      <c r="P122" s="43">
        <v>1.680672268907563</v>
      </c>
      <c r="Q122" s="44">
        <v>10.084033613445378</v>
      </c>
      <c r="R122" s="43">
        <v>0</v>
      </c>
      <c r="S122" s="43">
        <v>5.0420168067226889</v>
      </c>
      <c r="T122" s="43">
        <v>0</v>
      </c>
      <c r="U122" s="43">
        <v>0</v>
      </c>
      <c r="V122" s="43">
        <v>0</v>
      </c>
      <c r="W122" s="43">
        <v>1.2605042016806722</v>
      </c>
      <c r="X122" s="43">
        <v>0</v>
      </c>
      <c r="Y122" s="44">
        <v>0</v>
      </c>
      <c r="Z122" s="43">
        <v>0</v>
      </c>
      <c r="AA122" s="43">
        <v>0.42016806722689076</v>
      </c>
      <c r="AB122" s="43">
        <v>0</v>
      </c>
      <c r="AC122" s="14">
        <v>100</v>
      </c>
      <c r="AD122" s="14"/>
      <c r="AE122" s="35">
        <f t="shared" si="23"/>
        <v>39.915966386554622</v>
      </c>
      <c r="AF122" s="35">
        <f t="shared" si="28"/>
        <v>12.184873949579831</v>
      </c>
      <c r="AG122" s="36">
        <f t="shared" si="24"/>
        <v>1.2605042016806722</v>
      </c>
      <c r="AH122" s="36">
        <f t="shared" si="25"/>
        <v>0</v>
      </c>
      <c r="AI122" s="36">
        <f t="shared" si="26"/>
        <v>40.336134453781511</v>
      </c>
      <c r="AJ122" s="36">
        <f t="shared" si="27"/>
        <v>6.3025210084033612</v>
      </c>
      <c r="AK122" s="31">
        <v>100</v>
      </c>
    </row>
    <row r="123" spans="1:48">
      <c r="A123" s="17" t="s">
        <v>167</v>
      </c>
      <c r="B123" s="42">
        <v>58.537647</v>
      </c>
      <c r="C123" s="42">
        <v>-95.041449</v>
      </c>
      <c r="D123" s="17" t="s">
        <v>168</v>
      </c>
      <c r="E123" s="17"/>
      <c r="F123" s="43">
        <v>29.411764705882355</v>
      </c>
      <c r="G123" s="43">
        <v>67.973856209150327</v>
      </c>
      <c r="H123" s="43">
        <v>0</v>
      </c>
      <c r="I123" s="44">
        <v>0</v>
      </c>
      <c r="J123" s="44">
        <v>0</v>
      </c>
      <c r="K123" s="43">
        <v>0</v>
      </c>
      <c r="L123" s="43">
        <v>0.65359477124183007</v>
      </c>
      <c r="M123" s="43">
        <v>0</v>
      </c>
      <c r="N123" s="43">
        <v>0</v>
      </c>
      <c r="O123" s="43">
        <v>0</v>
      </c>
      <c r="P123" s="43">
        <v>0</v>
      </c>
      <c r="Q123" s="44">
        <v>0</v>
      </c>
      <c r="R123" s="43">
        <v>0</v>
      </c>
      <c r="S123" s="43">
        <v>1.3071895424836601</v>
      </c>
      <c r="T123" s="43">
        <v>0</v>
      </c>
      <c r="U123" s="43">
        <v>0</v>
      </c>
      <c r="V123" s="43">
        <v>0</v>
      </c>
      <c r="W123" s="43">
        <v>0.65359477124183007</v>
      </c>
      <c r="X123" s="43">
        <v>0</v>
      </c>
      <c r="Y123" s="44">
        <v>0</v>
      </c>
      <c r="Z123" s="43">
        <v>0</v>
      </c>
      <c r="AA123" s="43">
        <v>0</v>
      </c>
      <c r="AB123" s="43">
        <v>0</v>
      </c>
      <c r="AC123" s="14">
        <v>100</v>
      </c>
      <c r="AD123" s="14"/>
      <c r="AE123" s="35">
        <f t="shared" si="23"/>
        <v>29.411764705882355</v>
      </c>
      <c r="AF123" s="35">
        <f t="shared" si="28"/>
        <v>0</v>
      </c>
      <c r="AG123" s="36">
        <f t="shared" si="24"/>
        <v>0.65359477124183007</v>
      </c>
      <c r="AH123" s="36">
        <f t="shared" si="25"/>
        <v>0</v>
      </c>
      <c r="AI123" s="36">
        <f t="shared" si="26"/>
        <v>67.973856209150327</v>
      </c>
      <c r="AJ123" s="36">
        <f t="shared" si="27"/>
        <v>1.9607843137254903</v>
      </c>
      <c r="AK123" s="31">
        <v>100</v>
      </c>
    </row>
    <row r="124" spans="1:48">
      <c r="A124" s="17" t="s">
        <v>169</v>
      </c>
      <c r="B124" s="42">
        <v>58.614983000000002</v>
      </c>
      <c r="C124" s="42">
        <v>-95.022576999999998</v>
      </c>
      <c r="D124" s="14" t="s">
        <v>35</v>
      </c>
      <c r="E124" s="17"/>
      <c r="F124" s="43">
        <v>34.090909090909086</v>
      </c>
      <c r="G124" s="43">
        <v>56.81818181818182</v>
      </c>
      <c r="H124" s="43">
        <v>0</v>
      </c>
      <c r="I124" s="44">
        <v>0</v>
      </c>
      <c r="J124" s="44">
        <v>0</v>
      </c>
      <c r="K124" s="43">
        <v>3.0303030303030303</v>
      </c>
      <c r="L124" s="43">
        <v>0</v>
      </c>
      <c r="M124" s="43">
        <v>0.75757575757575757</v>
      </c>
      <c r="N124" s="43">
        <v>0</v>
      </c>
      <c r="O124" s="43">
        <v>0</v>
      </c>
      <c r="P124" s="43">
        <v>1.5151515151515151</v>
      </c>
      <c r="Q124" s="44">
        <v>3.0303030303030303</v>
      </c>
      <c r="R124" s="43">
        <v>0</v>
      </c>
      <c r="S124" s="43">
        <v>0</v>
      </c>
      <c r="T124" s="43">
        <v>0</v>
      </c>
      <c r="U124" s="43">
        <v>0</v>
      </c>
      <c r="V124" s="43">
        <v>0</v>
      </c>
      <c r="W124" s="43">
        <v>0.75757575757575757</v>
      </c>
      <c r="X124" s="43">
        <v>0</v>
      </c>
      <c r="Y124" s="44">
        <v>0</v>
      </c>
      <c r="Z124" s="43">
        <v>0</v>
      </c>
      <c r="AA124" s="43">
        <v>0</v>
      </c>
      <c r="AB124" s="43">
        <v>0</v>
      </c>
      <c r="AC124" s="14">
        <v>99.999999999999986</v>
      </c>
      <c r="AD124" s="14"/>
      <c r="AE124" s="35">
        <f t="shared" si="23"/>
        <v>37.121212121212118</v>
      </c>
      <c r="AF124" s="35">
        <f t="shared" si="28"/>
        <v>5.3030303030303028</v>
      </c>
      <c r="AG124" s="36">
        <f t="shared" si="24"/>
        <v>0.75757575757575757</v>
      </c>
      <c r="AH124" s="36">
        <f t="shared" si="25"/>
        <v>0</v>
      </c>
      <c r="AI124" s="36">
        <f t="shared" si="26"/>
        <v>56.81818181818182</v>
      </c>
      <c r="AJ124" s="36">
        <f t="shared" si="27"/>
        <v>0</v>
      </c>
      <c r="AK124" s="31">
        <v>100</v>
      </c>
    </row>
    <row r="125" spans="1:48">
      <c r="A125" s="17" t="s">
        <v>170</v>
      </c>
      <c r="B125" s="42">
        <v>58.319578999999997</v>
      </c>
      <c r="C125" s="42">
        <v>-97.357714999999999</v>
      </c>
      <c r="D125" s="14" t="s">
        <v>35</v>
      </c>
      <c r="E125" s="17"/>
      <c r="F125" s="43">
        <v>73.94957983193278</v>
      </c>
      <c r="G125" s="43">
        <v>4.6218487394957988</v>
      </c>
      <c r="H125" s="43">
        <v>0</v>
      </c>
      <c r="I125" s="44">
        <v>0</v>
      </c>
      <c r="J125" s="44">
        <v>0</v>
      </c>
      <c r="K125" s="43">
        <v>5.0420168067226889</v>
      </c>
      <c r="L125" s="43">
        <v>0.84033613445378152</v>
      </c>
      <c r="M125" s="43">
        <v>0</v>
      </c>
      <c r="N125" s="43">
        <v>0</v>
      </c>
      <c r="O125" s="43">
        <v>3.7815126050420167</v>
      </c>
      <c r="P125" s="43">
        <v>0.42016806722689076</v>
      </c>
      <c r="Q125" s="44">
        <v>5.8823529411764701</v>
      </c>
      <c r="R125" s="43">
        <v>0</v>
      </c>
      <c r="S125" s="43">
        <v>5.46218487394958</v>
      </c>
      <c r="T125" s="43">
        <v>0</v>
      </c>
      <c r="U125" s="43">
        <v>0</v>
      </c>
      <c r="V125" s="43">
        <v>0</v>
      </c>
      <c r="W125" s="43">
        <v>0</v>
      </c>
      <c r="X125" s="43">
        <v>0</v>
      </c>
      <c r="Y125" s="44">
        <v>0</v>
      </c>
      <c r="Z125" s="43">
        <v>0</v>
      </c>
      <c r="AA125" s="43">
        <v>0</v>
      </c>
      <c r="AB125" s="43">
        <v>0</v>
      </c>
      <c r="AC125" s="14">
        <v>100</v>
      </c>
      <c r="AD125" s="14"/>
      <c r="AE125" s="35">
        <f t="shared" si="23"/>
        <v>78.991596638655466</v>
      </c>
      <c r="AF125" s="35">
        <f t="shared" si="28"/>
        <v>10.084033613445378</v>
      </c>
      <c r="AG125" s="36">
        <f t="shared" si="24"/>
        <v>0</v>
      </c>
      <c r="AH125" s="36">
        <f t="shared" si="25"/>
        <v>0</v>
      </c>
      <c r="AI125" s="36">
        <f t="shared" si="26"/>
        <v>4.6218487394957988</v>
      </c>
      <c r="AJ125" s="36">
        <f t="shared" si="27"/>
        <v>6.3025210084033612</v>
      </c>
      <c r="AK125" s="31">
        <v>100</v>
      </c>
    </row>
    <row r="126" spans="1:48" s="33" customFormat="1">
      <c r="A126" s="14" t="s">
        <v>171</v>
      </c>
      <c r="B126" s="42">
        <v>58.049661</v>
      </c>
      <c r="C126" s="42">
        <v>-97.495734999999996</v>
      </c>
      <c r="D126" s="14" t="s">
        <v>35</v>
      </c>
      <c r="E126" s="14"/>
      <c r="F126" s="43">
        <v>64.22764227642277</v>
      </c>
      <c r="G126" s="43">
        <v>19.918699186991869</v>
      </c>
      <c r="H126" s="43">
        <v>0</v>
      </c>
      <c r="I126" s="44">
        <v>0</v>
      </c>
      <c r="J126" s="44">
        <v>0</v>
      </c>
      <c r="K126" s="43">
        <v>1.6260162601626018</v>
      </c>
      <c r="L126" s="43">
        <v>0.40650406504065045</v>
      </c>
      <c r="M126" s="43">
        <v>0</v>
      </c>
      <c r="N126" s="43">
        <v>0</v>
      </c>
      <c r="O126" s="43">
        <v>0</v>
      </c>
      <c r="P126" s="43">
        <v>0.81300813008130091</v>
      </c>
      <c r="Q126" s="44">
        <v>5.6910569105691051</v>
      </c>
      <c r="R126" s="43">
        <v>0</v>
      </c>
      <c r="S126" s="43">
        <v>5.6910569105691051</v>
      </c>
      <c r="T126" s="43">
        <v>0</v>
      </c>
      <c r="U126" s="43">
        <v>0.40650406504065045</v>
      </c>
      <c r="V126" s="43">
        <v>0</v>
      </c>
      <c r="W126" s="43">
        <v>0.81300813008130091</v>
      </c>
      <c r="X126" s="43">
        <v>0</v>
      </c>
      <c r="Y126" s="44">
        <v>0</v>
      </c>
      <c r="Z126" s="43">
        <v>0</v>
      </c>
      <c r="AA126" s="43">
        <v>0.40650406504065045</v>
      </c>
      <c r="AB126" s="43">
        <v>0</v>
      </c>
      <c r="AC126" s="14">
        <v>100</v>
      </c>
      <c r="AD126" s="14"/>
      <c r="AE126" s="35">
        <f t="shared" si="23"/>
        <v>65.853658536585371</v>
      </c>
      <c r="AF126" s="35">
        <f t="shared" si="28"/>
        <v>6.9105691056910565</v>
      </c>
      <c r="AG126" s="36">
        <f t="shared" si="24"/>
        <v>0.81300813008130091</v>
      </c>
      <c r="AH126" s="36">
        <f t="shared" si="25"/>
        <v>0</v>
      </c>
      <c r="AI126" s="36">
        <f t="shared" si="26"/>
        <v>19.918699186991869</v>
      </c>
      <c r="AJ126" s="36">
        <f t="shared" si="27"/>
        <v>6.5040650406504055</v>
      </c>
      <c r="AK126" s="31">
        <v>100</v>
      </c>
      <c r="AL126" s="31"/>
      <c r="AM126" s="37"/>
      <c r="AN126" s="37"/>
      <c r="AO126" s="37"/>
      <c r="AP126" s="37"/>
      <c r="AQ126" s="37"/>
      <c r="AR126" s="37"/>
      <c r="AS126" s="37"/>
      <c r="AT126" s="37"/>
      <c r="AU126" s="37"/>
      <c r="AV126" s="37"/>
    </row>
    <row r="127" spans="1:48">
      <c r="A127" s="14" t="s">
        <v>172</v>
      </c>
      <c r="B127" s="42">
        <v>58.225332000000002</v>
      </c>
      <c r="C127" s="42">
        <v>-97.470224999999999</v>
      </c>
      <c r="D127" s="14" t="s">
        <v>35</v>
      </c>
      <c r="E127" s="14"/>
      <c r="F127" s="43">
        <v>92.349726775956285</v>
      </c>
      <c r="G127" s="43">
        <v>1.9125683060109291</v>
      </c>
      <c r="H127" s="43">
        <v>0</v>
      </c>
      <c r="I127" s="44">
        <v>0</v>
      </c>
      <c r="J127" s="44">
        <v>0</v>
      </c>
      <c r="K127" s="43">
        <v>0</v>
      </c>
      <c r="L127" s="43">
        <v>0</v>
      </c>
      <c r="M127" s="43">
        <v>0</v>
      </c>
      <c r="N127" s="43">
        <v>0</v>
      </c>
      <c r="O127" s="43">
        <v>0</v>
      </c>
      <c r="P127" s="43">
        <v>1.639344262295082</v>
      </c>
      <c r="Q127" s="44">
        <v>1.0928961748633881</v>
      </c>
      <c r="R127" s="43">
        <v>0</v>
      </c>
      <c r="S127" s="43">
        <v>2.7322404371584699</v>
      </c>
      <c r="T127" s="43">
        <v>0</v>
      </c>
      <c r="U127" s="43">
        <v>0.27322404371584702</v>
      </c>
      <c r="V127" s="43">
        <v>0</v>
      </c>
      <c r="W127" s="43">
        <v>0</v>
      </c>
      <c r="X127" s="43">
        <v>0</v>
      </c>
      <c r="Y127" s="44">
        <v>0</v>
      </c>
      <c r="Z127" s="43">
        <v>0</v>
      </c>
      <c r="AA127" s="43">
        <v>0</v>
      </c>
      <c r="AB127" s="43">
        <v>0</v>
      </c>
      <c r="AC127" s="14">
        <v>99.999999999999986</v>
      </c>
      <c r="AD127" s="14"/>
      <c r="AE127" s="35">
        <f t="shared" si="23"/>
        <v>92.349726775956285</v>
      </c>
      <c r="AF127" s="35">
        <f t="shared" si="28"/>
        <v>3.0054644808743172</v>
      </c>
      <c r="AG127" s="36">
        <f t="shared" si="24"/>
        <v>0</v>
      </c>
      <c r="AH127" s="36">
        <f t="shared" si="25"/>
        <v>0</v>
      </c>
      <c r="AI127" s="36">
        <f t="shared" si="26"/>
        <v>1.9125683060109291</v>
      </c>
      <c r="AJ127" s="36">
        <f t="shared" si="27"/>
        <v>2.7322404371584699</v>
      </c>
      <c r="AK127" s="31">
        <v>100</v>
      </c>
    </row>
    <row r="128" spans="1:48" s="53" customFormat="1">
      <c r="A128" s="54" t="s">
        <v>173</v>
      </c>
      <c r="B128" s="46">
        <v>58.107762000000001</v>
      </c>
      <c r="C128" s="46">
        <v>-97.108351999999996</v>
      </c>
      <c r="D128" s="14" t="s">
        <v>35</v>
      </c>
      <c r="E128" s="14"/>
      <c r="F128" s="47" t="s">
        <v>313</v>
      </c>
      <c r="G128" s="47"/>
      <c r="H128" s="47"/>
      <c r="I128" s="47"/>
      <c r="J128" s="47"/>
      <c r="K128" s="47"/>
      <c r="L128" s="47"/>
      <c r="M128" s="47"/>
      <c r="N128" s="47"/>
      <c r="O128" s="47"/>
      <c r="P128" s="47"/>
      <c r="Q128" s="47"/>
      <c r="R128" s="47"/>
      <c r="S128" s="47"/>
      <c r="T128" s="47"/>
      <c r="U128" s="47"/>
      <c r="V128" s="47"/>
      <c r="W128" s="47"/>
      <c r="X128" s="47"/>
      <c r="Y128" s="47"/>
      <c r="Z128" s="47"/>
      <c r="AA128" s="47"/>
      <c r="AB128" s="47"/>
      <c r="AC128" s="47"/>
      <c r="AD128" s="47"/>
      <c r="AE128" s="47"/>
      <c r="AF128" s="47"/>
      <c r="AG128" s="47"/>
      <c r="AH128" s="47"/>
      <c r="AI128" s="47"/>
      <c r="AJ128" s="47"/>
      <c r="AK128" s="47"/>
      <c r="AL128" s="48"/>
      <c r="AM128" s="49"/>
      <c r="AN128" s="49"/>
      <c r="AO128" s="49"/>
      <c r="AP128" s="49"/>
      <c r="AQ128" s="49"/>
      <c r="AR128" s="49"/>
      <c r="AS128" s="49"/>
      <c r="AT128" s="49"/>
      <c r="AU128" s="49"/>
      <c r="AV128" s="49"/>
    </row>
    <row r="129" spans="1:48">
      <c r="A129" s="17" t="s">
        <v>174</v>
      </c>
      <c r="B129" s="42">
        <v>58.565075</v>
      </c>
      <c r="C129" s="42">
        <v>-96.015868999999995</v>
      </c>
      <c r="D129" s="17" t="s">
        <v>35</v>
      </c>
      <c r="E129" s="17"/>
      <c r="F129" s="43">
        <v>65.168539325842701</v>
      </c>
      <c r="G129" s="43">
        <v>14.606741573033707</v>
      </c>
      <c r="H129" s="43">
        <v>0</v>
      </c>
      <c r="I129" s="44">
        <v>0</v>
      </c>
      <c r="J129" s="44">
        <v>0</v>
      </c>
      <c r="K129" s="43">
        <v>0.5617977528089888</v>
      </c>
      <c r="L129" s="43">
        <v>0</v>
      </c>
      <c r="M129" s="43">
        <v>0</v>
      </c>
      <c r="N129" s="43">
        <v>0</v>
      </c>
      <c r="O129" s="43">
        <v>0</v>
      </c>
      <c r="P129" s="43">
        <v>7.3033707865168536</v>
      </c>
      <c r="Q129" s="44">
        <v>2.2471910112359552</v>
      </c>
      <c r="R129" s="43">
        <v>0</v>
      </c>
      <c r="S129" s="43">
        <v>5.0561797752808983</v>
      </c>
      <c r="T129" s="43">
        <v>0</v>
      </c>
      <c r="U129" s="43">
        <v>4.4943820224719104</v>
      </c>
      <c r="V129" s="43">
        <v>0</v>
      </c>
      <c r="W129" s="43">
        <v>0.5617977528089888</v>
      </c>
      <c r="X129" s="43">
        <v>0</v>
      </c>
      <c r="Y129" s="44">
        <v>0</v>
      </c>
      <c r="Z129" s="43">
        <v>0</v>
      </c>
      <c r="AA129" s="43">
        <v>0</v>
      </c>
      <c r="AB129" s="43">
        <v>0</v>
      </c>
      <c r="AC129" s="14">
        <v>99.999999999999986</v>
      </c>
      <c r="AD129" s="14"/>
      <c r="AE129" s="35">
        <f t="shared" ref="AE129:AE192" si="29">F129+K129</f>
        <v>65.730337078651687</v>
      </c>
      <c r="AF129" s="35">
        <f>V129+U129+R129+Q129+P129+O129+N129+M129</f>
        <v>14.04494382022472</v>
      </c>
      <c r="AG129" s="36">
        <f t="shared" ref="AG129:AG192" si="30">W129+AB129</f>
        <v>0.5617977528089888</v>
      </c>
      <c r="AH129" s="36">
        <f t="shared" ref="AH129:AH192" si="31">Y129+X129+I129</f>
        <v>0</v>
      </c>
      <c r="AI129" s="36">
        <f t="shared" ref="AI129:AI192" si="32">G129+H129+J129</f>
        <v>14.606741573033707</v>
      </c>
      <c r="AJ129" s="36">
        <f t="shared" ref="AJ129:AJ192" si="33">AA129+Z129+S129+L129</f>
        <v>5.0561797752808983</v>
      </c>
      <c r="AK129" s="31">
        <v>99.999999999999986</v>
      </c>
    </row>
    <row r="130" spans="1:48" s="33" customFormat="1">
      <c r="A130" s="14" t="s">
        <v>175</v>
      </c>
      <c r="B130" s="42">
        <v>58.220084</v>
      </c>
      <c r="C130" s="42">
        <v>-96.151836000000003</v>
      </c>
      <c r="D130" s="14" t="s">
        <v>35</v>
      </c>
      <c r="E130" s="14"/>
      <c r="F130" s="43">
        <v>60.273972602739725</v>
      </c>
      <c r="G130" s="43">
        <v>26.712328767123289</v>
      </c>
      <c r="H130" s="43">
        <v>0</v>
      </c>
      <c r="I130" s="44">
        <v>0</v>
      </c>
      <c r="J130" s="44">
        <v>0</v>
      </c>
      <c r="K130" s="43">
        <v>1.3698630136986301</v>
      </c>
      <c r="L130" s="43">
        <v>2.7397260273972601</v>
      </c>
      <c r="M130" s="43">
        <v>1.3698630136986301</v>
      </c>
      <c r="N130" s="43">
        <v>0</v>
      </c>
      <c r="O130" s="43">
        <v>0</v>
      </c>
      <c r="P130" s="43">
        <v>2.7397260273972601</v>
      </c>
      <c r="Q130" s="44">
        <v>2.7397260273972601</v>
      </c>
      <c r="R130" s="43">
        <v>0</v>
      </c>
      <c r="S130" s="43">
        <v>2.054794520547945</v>
      </c>
      <c r="T130" s="43">
        <v>0</v>
      </c>
      <c r="U130" s="43">
        <v>0</v>
      </c>
      <c r="V130" s="43">
        <v>0</v>
      </c>
      <c r="W130" s="43">
        <v>0</v>
      </c>
      <c r="X130" s="43">
        <v>0</v>
      </c>
      <c r="Y130" s="44">
        <v>0</v>
      </c>
      <c r="Z130" s="43">
        <v>0</v>
      </c>
      <c r="AA130" s="43">
        <v>0</v>
      </c>
      <c r="AB130" s="43">
        <v>0</v>
      </c>
      <c r="AC130" s="14">
        <v>99.999999999999986</v>
      </c>
      <c r="AD130" s="14"/>
      <c r="AE130" s="35">
        <f t="shared" si="29"/>
        <v>61.643835616438352</v>
      </c>
      <c r="AF130" s="35">
        <f t="shared" ref="AF130:AF193" si="34">V130+U130+R130+Q130+P130+O130+N130+M130</f>
        <v>6.8493150684931505</v>
      </c>
      <c r="AG130" s="36">
        <f t="shared" si="30"/>
        <v>0</v>
      </c>
      <c r="AH130" s="36">
        <f t="shared" si="31"/>
        <v>0</v>
      </c>
      <c r="AI130" s="36">
        <f t="shared" si="32"/>
        <v>26.712328767123289</v>
      </c>
      <c r="AJ130" s="36">
        <f t="shared" si="33"/>
        <v>4.7945205479452051</v>
      </c>
      <c r="AK130" s="31">
        <v>100</v>
      </c>
      <c r="AL130" s="31"/>
      <c r="AM130" s="37"/>
      <c r="AN130" s="37"/>
      <c r="AO130" s="37"/>
      <c r="AP130" s="37"/>
      <c r="AQ130" s="37"/>
      <c r="AR130" s="37"/>
      <c r="AS130" s="37"/>
      <c r="AT130" s="37"/>
      <c r="AU130" s="37"/>
      <c r="AV130" s="37"/>
    </row>
    <row r="131" spans="1:48" s="33" customFormat="1">
      <c r="A131" s="14" t="s">
        <v>176</v>
      </c>
      <c r="B131" s="42">
        <v>58.267887000000002</v>
      </c>
      <c r="C131" s="42">
        <v>-95.725184999999996</v>
      </c>
      <c r="D131" s="14" t="s">
        <v>35</v>
      </c>
      <c r="E131" s="14"/>
      <c r="F131" s="43">
        <v>43.650793650793652</v>
      </c>
      <c r="G131" s="43">
        <v>43.650793650793652</v>
      </c>
      <c r="H131" s="43">
        <v>0</v>
      </c>
      <c r="I131" s="44">
        <v>0</v>
      </c>
      <c r="J131" s="44">
        <v>0</v>
      </c>
      <c r="K131" s="43">
        <v>2.3809523809523809</v>
      </c>
      <c r="L131" s="43">
        <v>0</v>
      </c>
      <c r="M131" s="43">
        <v>0.79365079365079361</v>
      </c>
      <c r="N131" s="43">
        <v>0</v>
      </c>
      <c r="O131" s="43">
        <v>0</v>
      </c>
      <c r="P131" s="43">
        <v>1.5873015873015872</v>
      </c>
      <c r="Q131" s="44">
        <v>5.5555555555555554</v>
      </c>
      <c r="R131" s="43">
        <v>0</v>
      </c>
      <c r="S131" s="43">
        <v>0.79365079365079361</v>
      </c>
      <c r="T131" s="43">
        <v>0</v>
      </c>
      <c r="U131" s="43">
        <v>0</v>
      </c>
      <c r="V131" s="43">
        <v>0.79365079365079361</v>
      </c>
      <c r="W131" s="43">
        <v>0</v>
      </c>
      <c r="X131" s="43">
        <v>0</v>
      </c>
      <c r="Y131" s="44">
        <v>0</v>
      </c>
      <c r="Z131" s="43">
        <v>0</v>
      </c>
      <c r="AA131" s="43">
        <v>0.79365079365079361</v>
      </c>
      <c r="AB131" s="43">
        <v>0</v>
      </c>
      <c r="AC131" s="14">
        <v>100.00000000000001</v>
      </c>
      <c r="AD131" s="14"/>
      <c r="AE131" s="35">
        <f t="shared" si="29"/>
        <v>46.031746031746032</v>
      </c>
      <c r="AF131" s="35">
        <f t="shared" si="34"/>
        <v>8.7301587301587293</v>
      </c>
      <c r="AG131" s="36">
        <f t="shared" si="30"/>
        <v>0</v>
      </c>
      <c r="AH131" s="36">
        <f t="shared" si="31"/>
        <v>0</v>
      </c>
      <c r="AI131" s="36">
        <f t="shared" si="32"/>
        <v>43.650793650793652</v>
      </c>
      <c r="AJ131" s="36">
        <f t="shared" si="33"/>
        <v>1.5873015873015872</v>
      </c>
      <c r="AK131" s="31">
        <v>99.999999999999986</v>
      </c>
      <c r="AL131" s="31"/>
      <c r="AM131" s="37"/>
      <c r="AN131" s="37"/>
      <c r="AO131" s="37"/>
      <c r="AP131" s="37"/>
      <c r="AQ131" s="37"/>
      <c r="AR131" s="37"/>
      <c r="AS131" s="37"/>
      <c r="AT131" s="37"/>
      <c r="AU131" s="37"/>
      <c r="AV131" s="37"/>
    </row>
    <row r="132" spans="1:48">
      <c r="A132" s="14" t="s">
        <v>177</v>
      </c>
      <c r="B132" s="42">
        <v>58.089302000000004</v>
      </c>
      <c r="C132" s="42">
        <v>-97.478915000000001</v>
      </c>
      <c r="D132" s="14" t="s">
        <v>35</v>
      </c>
      <c r="E132" s="14"/>
      <c r="F132" s="43">
        <v>75</v>
      </c>
      <c r="G132" s="43">
        <v>3.7735849056603774</v>
      </c>
      <c r="H132" s="43">
        <v>0</v>
      </c>
      <c r="I132" s="44">
        <v>0</v>
      </c>
      <c r="J132" s="44">
        <v>0</v>
      </c>
      <c r="K132" s="43">
        <v>2.358490566037736</v>
      </c>
      <c r="L132" s="43">
        <v>1.4150943396226416</v>
      </c>
      <c r="M132" s="43">
        <v>4.716981132075472</v>
      </c>
      <c r="N132" s="43">
        <v>0</v>
      </c>
      <c r="O132" s="43">
        <v>0</v>
      </c>
      <c r="P132" s="43">
        <v>0.94339622641509435</v>
      </c>
      <c r="Q132" s="44">
        <v>2.8301886792452833</v>
      </c>
      <c r="R132" s="43">
        <v>0</v>
      </c>
      <c r="S132" s="43">
        <v>3.3018867924528301</v>
      </c>
      <c r="T132" s="43">
        <v>0</v>
      </c>
      <c r="U132" s="43">
        <v>2.8301886792452833</v>
      </c>
      <c r="V132" s="43">
        <v>0</v>
      </c>
      <c r="W132" s="43">
        <v>1.8867924528301887</v>
      </c>
      <c r="X132" s="43">
        <v>0</v>
      </c>
      <c r="Y132" s="44">
        <v>0</v>
      </c>
      <c r="Z132" s="43">
        <v>0</v>
      </c>
      <c r="AA132" s="43">
        <v>0.94339622641509435</v>
      </c>
      <c r="AB132" s="43">
        <v>0</v>
      </c>
      <c r="AC132" s="14">
        <v>99.999999999999986</v>
      </c>
      <c r="AD132" s="14"/>
      <c r="AE132" s="35">
        <f t="shared" si="29"/>
        <v>77.35849056603773</v>
      </c>
      <c r="AF132" s="35">
        <f t="shared" si="34"/>
        <v>11.320754716981133</v>
      </c>
      <c r="AG132" s="36">
        <f t="shared" si="30"/>
        <v>1.8867924528301887</v>
      </c>
      <c r="AH132" s="36">
        <f t="shared" si="31"/>
        <v>0</v>
      </c>
      <c r="AI132" s="36">
        <f t="shared" si="32"/>
        <v>3.7735849056603774</v>
      </c>
      <c r="AJ132" s="36">
        <f t="shared" si="33"/>
        <v>5.6603773584905666</v>
      </c>
      <c r="AK132" s="31">
        <v>99.999999999999986</v>
      </c>
    </row>
    <row r="133" spans="1:48">
      <c r="A133" s="14" t="s">
        <v>178</v>
      </c>
      <c r="B133" s="42">
        <v>58.080492</v>
      </c>
      <c r="C133" s="42">
        <v>-96.658439000000001</v>
      </c>
      <c r="D133" s="14" t="s">
        <v>35</v>
      </c>
      <c r="E133" s="14"/>
      <c r="F133" s="43">
        <v>44.761904761904766</v>
      </c>
      <c r="G133" s="43">
        <v>47.619047619047613</v>
      </c>
      <c r="H133" s="43">
        <v>0</v>
      </c>
      <c r="I133" s="44">
        <v>0</v>
      </c>
      <c r="J133" s="44">
        <v>0</v>
      </c>
      <c r="K133" s="43">
        <v>0</v>
      </c>
      <c r="L133" s="43">
        <v>0</v>
      </c>
      <c r="M133" s="43">
        <v>0</v>
      </c>
      <c r="N133" s="43">
        <v>0</v>
      </c>
      <c r="O133" s="43">
        <v>0</v>
      </c>
      <c r="P133" s="43">
        <v>0</v>
      </c>
      <c r="Q133" s="44">
        <v>4.7619047619047619</v>
      </c>
      <c r="R133" s="43">
        <v>0</v>
      </c>
      <c r="S133" s="43">
        <v>2.8571428571428572</v>
      </c>
      <c r="T133" s="43">
        <v>0</v>
      </c>
      <c r="U133" s="43">
        <v>0</v>
      </c>
      <c r="V133" s="43">
        <v>0</v>
      </c>
      <c r="W133" s="43">
        <v>0</v>
      </c>
      <c r="X133" s="43">
        <v>0</v>
      </c>
      <c r="Y133" s="44">
        <v>0</v>
      </c>
      <c r="Z133" s="43">
        <v>0</v>
      </c>
      <c r="AA133" s="43">
        <v>0</v>
      </c>
      <c r="AB133" s="43">
        <v>0</v>
      </c>
      <c r="AC133" s="14">
        <v>100</v>
      </c>
      <c r="AD133" s="14"/>
      <c r="AE133" s="35">
        <f t="shared" si="29"/>
        <v>44.761904761904766</v>
      </c>
      <c r="AF133" s="35">
        <f t="shared" si="34"/>
        <v>4.7619047619047619</v>
      </c>
      <c r="AG133" s="36">
        <f t="shared" si="30"/>
        <v>0</v>
      </c>
      <c r="AH133" s="36">
        <f t="shared" si="31"/>
        <v>0</v>
      </c>
      <c r="AI133" s="36">
        <f t="shared" si="32"/>
        <v>47.619047619047613</v>
      </c>
      <c r="AJ133" s="36">
        <f t="shared" si="33"/>
        <v>2.8571428571428572</v>
      </c>
      <c r="AK133" s="31">
        <v>100</v>
      </c>
    </row>
    <row r="134" spans="1:48">
      <c r="A134" s="14" t="s">
        <v>179</v>
      </c>
      <c r="B134" s="42">
        <v>58.144553999999999</v>
      </c>
      <c r="C134" s="42">
        <v>-97.082480000000004</v>
      </c>
      <c r="D134" s="14" t="s">
        <v>35</v>
      </c>
      <c r="E134" s="14"/>
      <c r="F134" s="43">
        <v>52.232142857142861</v>
      </c>
      <c r="G134" s="43">
        <v>25.446428571428569</v>
      </c>
      <c r="H134" s="43">
        <v>0</v>
      </c>
      <c r="I134" s="44">
        <v>0</v>
      </c>
      <c r="J134" s="44">
        <v>0</v>
      </c>
      <c r="K134" s="43">
        <v>0.89285714285714279</v>
      </c>
      <c r="L134" s="43">
        <v>2.6785714285714284</v>
      </c>
      <c r="M134" s="43">
        <v>0</v>
      </c>
      <c r="N134" s="43">
        <v>0</v>
      </c>
      <c r="O134" s="43">
        <v>0</v>
      </c>
      <c r="P134" s="43">
        <v>0</v>
      </c>
      <c r="Q134" s="44">
        <v>15.178571428571427</v>
      </c>
      <c r="R134" s="43">
        <v>0</v>
      </c>
      <c r="S134" s="43">
        <v>2.6785714285714284</v>
      </c>
      <c r="T134" s="43">
        <v>0.4464285714285714</v>
      </c>
      <c r="U134" s="43">
        <v>0.4464285714285714</v>
      </c>
      <c r="V134" s="43">
        <v>0</v>
      </c>
      <c r="W134" s="43">
        <v>0</v>
      </c>
      <c r="X134" s="43">
        <v>0</v>
      </c>
      <c r="Y134" s="44">
        <v>0</v>
      </c>
      <c r="Z134" s="43">
        <v>0</v>
      </c>
      <c r="AA134" s="43">
        <v>0</v>
      </c>
      <c r="AB134" s="43">
        <v>0</v>
      </c>
      <c r="AC134" s="14">
        <v>100</v>
      </c>
      <c r="AD134" s="14"/>
      <c r="AE134" s="35">
        <f t="shared" si="29"/>
        <v>53.125000000000007</v>
      </c>
      <c r="AF134" s="35">
        <f t="shared" si="34"/>
        <v>15.624999999999998</v>
      </c>
      <c r="AG134" s="36">
        <f t="shared" si="30"/>
        <v>0</v>
      </c>
      <c r="AH134" s="36">
        <f t="shared" si="31"/>
        <v>0</v>
      </c>
      <c r="AI134" s="36">
        <f t="shared" si="32"/>
        <v>25.446428571428569</v>
      </c>
      <c r="AJ134" s="36">
        <f t="shared" si="33"/>
        <v>5.3571428571428568</v>
      </c>
      <c r="AK134" s="31">
        <v>100.00000000000001</v>
      </c>
    </row>
    <row r="135" spans="1:48" s="33" customFormat="1">
      <c r="A135" s="14" t="s">
        <v>180</v>
      </c>
      <c r="B135" s="42">
        <v>58.056826999999998</v>
      </c>
      <c r="C135" s="42">
        <v>-96.763901000000004</v>
      </c>
      <c r="D135" s="14" t="s">
        <v>35</v>
      </c>
      <c r="E135" s="14"/>
      <c r="F135" s="43">
        <v>46.969696969696969</v>
      </c>
      <c r="G135" s="43">
        <v>30.303030303030305</v>
      </c>
      <c r="H135" s="43">
        <v>0</v>
      </c>
      <c r="I135" s="44">
        <v>0</v>
      </c>
      <c r="J135" s="44">
        <v>0</v>
      </c>
      <c r="K135" s="43">
        <v>0</v>
      </c>
      <c r="L135" s="43">
        <v>2.2727272727272729</v>
      </c>
      <c r="M135" s="43">
        <v>4.5454545454545459</v>
      </c>
      <c r="N135" s="43">
        <v>0</v>
      </c>
      <c r="O135" s="43">
        <v>0</v>
      </c>
      <c r="P135" s="43">
        <v>3.0303030303030303</v>
      </c>
      <c r="Q135" s="44">
        <v>3.7878787878787881</v>
      </c>
      <c r="R135" s="43">
        <v>0</v>
      </c>
      <c r="S135" s="43">
        <v>6.0606060606060606</v>
      </c>
      <c r="T135" s="43">
        <v>0</v>
      </c>
      <c r="U135" s="43">
        <v>0.75757575757575757</v>
      </c>
      <c r="V135" s="43">
        <v>0.75757575757575757</v>
      </c>
      <c r="W135" s="43">
        <v>0.75757575757575757</v>
      </c>
      <c r="X135" s="43">
        <v>0</v>
      </c>
      <c r="Y135" s="44">
        <v>0</v>
      </c>
      <c r="Z135" s="43">
        <v>0</v>
      </c>
      <c r="AA135" s="43">
        <v>0</v>
      </c>
      <c r="AB135" s="43">
        <v>0.75757575757575757</v>
      </c>
      <c r="AC135" s="14">
        <v>99.999999999999972</v>
      </c>
      <c r="AD135" s="14"/>
      <c r="AE135" s="35">
        <f t="shared" si="29"/>
        <v>46.969696969696969</v>
      </c>
      <c r="AF135" s="35">
        <f t="shared" si="34"/>
        <v>12.878787878787879</v>
      </c>
      <c r="AG135" s="36">
        <f t="shared" si="30"/>
        <v>1.5151515151515151</v>
      </c>
      <c r="AH135" s="36">
        <f t="shared" si="31"/>
        <v>0</v>
      </c>
      <c r="AI135" s="36">
        <f t="shared" si="32"/>
        <v>30.303030303030305</v>
      </c>
      <c r="AJ135" s="36">
        <f t="shared" si="33"/>
        <v>8.3333333333333339</v>
      </c>
      <c r="AK135" s="31">
        <v>99.999999999999986</v>
      </c>
      <c r="AL135" s="31"/>
      <c r="AM135" s="37"/>
      <c r="AN135" s="37"/>
      <c r="AO135" s="37"/>
      <c r="AP135" s="37"/>
      <c r="AQ135" s="37"/>
      <c r="AR135" s="37"/>
      <c r="AS135" s="37"/>
      <c r="AT135" s="37"/>
      <c r="AU135" s="37"/>
      <c r="AV135" s="37"/>
    </row>
    <row r="136" spans="1:48">
      <c r="A136" s="17" t="s">
        <v>181</v>
      </c>
      <c r="B136" s="42">
        <v>58.236868000000001</v>
      </c>
      <c r="C136" s="42">
        <v>-97.331068999999999</v>
      </c>
      <c r="D136" s="14" t="s">
        <v>35</v>
      </c>
      <c r="E136" s="17"/>
      <c r="F136" s="43">
        <v>82.547169811320757</v>
      </c>
      <c r="G136" s="43">
        <v>10.849056603773585</v>
      </c>
      <c r="H136" s="43">
        <v>0</v>
      </c>
      <c r="I136" s="44">
        <v>0</v>
      </c>
      <c r="J136" s="44">
        <v>0</v>
      </c>
      <c r="K136" s="43">
        <v>0</v>
      </c>
      <c r="L136" s="43">
        <v>0.47169811320754718</v>
      </c>
      <c r="M136" s="43">
        <v>0</v>
      </c>
      <c r="N136" s="43">
        <v>0</v>
      </c>
      <c r="O136" s="43">
        <v>0.94339622641509435</v>
      </c>
      <c r="P136" s="43">
        <v>1.8867924528301887</v>
      </c>
      <c r="Q136" s="44">
        <v>0.94339622641509435</v>
      </c>
      <c r="R136" s="43">
        <v>0</v>
      </c>
      <c r="S136" s="43">
        <v>1.8867924528301887</v>
      </c>
      <c r="T136" s="43">
        <v>0</v>
      </c>
      <c r="U136" s="43">
        <v>0.47169811320754718</v>
      </c>
      <c r="V136" s="43">
        <v>0</v>
      </c>
      <c r="W136" s="43">
        <v>0</v>
      </c>
      <c r="X136" s="43">
        <v>0</v>
      </c>
      <c r="Y136" s="44">
        <v>0</v>
      </c>
      <c r="Z136" s="43">
        <v>0</v>
      </c>
      <c r="AA136" s="43">
        <v>0</v>
      </c>
      <c r="AB136" s="43">
        <v>0</v>
      </c>
      <c r="AC136" s="14">
        <v>100.00000000000001</v>
      </c>
      <c r="AD136" s="14"/>
      <c r="AE136" s="35">
        <f t="shared" si="29"/>
        <v>82.547169811320757</v>
      </c>
      <c r="AF136" s="35">
        <f t="shared" si="34"/>
        <v>4.2452830188679247</v>
      </c>
      <c r="AG136" s="36">
        <f t="shared" si="30"/>
        <v>0</v>
      </c>
      <c r="AH136" s="36">
        <f t="shared" si="31"/>
        <v>0</v>
      </c>
      <c r="AI136" s="36">
        <f t="shared" si="32"/>
        <v>10.849056603773585</v>
      </c>
      <c r="AJ136" s="36">
        <f t="shared" si="33"/>
        <v>2.358490566037736</v>
      </c>
      <c r="AK136" s="31">
        <v>100</v>
      </c>
    </row>
    <row r="137" spans="1:48">
      <c r="A137" s="17" t="s">
        <v>182</v>
      </c>
      <c r="B137" s="42">
        <v>58.280062000000001</v>
      </c>
      <c r="C137" s="42">
        <v>-97.354453000000007</v>
      </c>
      <c r="D137" s="14" t="s">
        <v>35</v>
      </c>
      <c r="E137" s="17"/>
      <c r="F137" s="43">
        <v>82.432432432432435</v>
      </c>
      <c r="G137" s="43">
        <v>4.0540540540540544</v>
      </c>
      <c r="H137" s="43">
        <v>0</v>
      </c>
      <c r="I137" s="44">
        <v>0</v>
      </c>
      <c r="J137" s="44">
        <v>0</v>
      </c>
      <c r="K137" s="43">
        <v>0.45045045045045046</v>
      </c>
      <c r="L137" s="43">
        <v>1.3513513513513513</v>
      </c>
      <c r="M137" s="43">
        <v>0</v>
      </c>
      <c r="N137" s="43">
        <v>0</v>
      </c>
      <c r="O137" s="43">
        <v>0</v>
      </c>
      <c r="P137" s="43">
        <v>0</v>
      </c>
      <c r="Q137" s="44">
        <v>5.4054054054054053</v>
      </c>
      <c r="R137" s="43">
        <v>0</v>
      </c>
      <c r="S137" s="43">
        <v>4.0540540540540544</v>
      </c>
      <c r="T137" s="43">
        <v>0</v>
      </c>
      <c r="U137" s="43">
        <v>1.3513513513513513</v>
      </c>
      <c r="V137" s="43">
        <v>0</v>
      </c>
      <c r="W137" s="43">
        <v>0.90090090090090091</v>
      </c>
      <c r="X137" s="43">
        <v>0</v>
      </c>
      <c r="Y137" s="44">
        <v>0</v>
      </c>
      <c r="Z137" s="43">
        <v>0</v>
      </c>
      <c r="AA137" s="43">
        <v>0</v>
      </c>
      <c r="AB137" s="43">
        <v>0</v>
      </c>
      <c r="AC137" s="14">
        <v>100</v>
      </c>
      <c r="AD137" s="14"/>
      <c r="AE137" s="35">
        <f t="shared" si="29"/>
        <v>82.882882882882882</v>
      </c>
      <c r="AF137" s="35">
        <f t="shared" si="34"/>
        <v>6.7567567567567561</v>
      </c>
      <c r="AG137" s="36">
        <f t="shared" si="30"/>
        <v>0.90090090090090091</v>
      </c>
      <c r="AH137" s="36">
        <f t="shared" si="31"/>
        <v>0</v>
      </c>
      <c r="AI137" s="36">
        <f t="shared" si="32"/>
        <v>4.0540540540540544</v>
      </c>
      <c r="AJ137" s="36">
        <f t="shared" si="33"/>
        <v>5.4054054054054053</v>
      </c>
      <c r="AK137" s="31">
        <v>100</v>
      </c>
    </row>
    <row r="138" spans="1:48">
      <c r="A138" s="17" t="s">
        <v>183</v>
      </c>
      <c r="B138" s="42">
        <v>58.259053999999999</v>
      </c>
      <c r="C138" s="42">
        <v>-95.897315000000006</v>
      </c>
      <c r="D138" s="14" t="s">
        <v>35</v>
      </c>
      <c r="E138" s="17"/>
      <c r="F138" s="43">
        <v>45.945945945945951</v>
      </c>
      <c r="G138" s="43">
        <v>44.594594594594597</v>
      </c>
      <c r="H138" s="43">
        <v>0</v>
      </c>
      <c r="I138" s="44">
        <v>0</v>
      </c>
      <c r="J138" s="44">
        <v>0</v>
      </c>
      <c r="K138" s="43">
        <v>1.3513513513513513</v>
      </c>
      <c r="L138" s="43">
        <v>0</v>
      </c>
      <c r="M138" s="43">
        <v>0</v>
      </c>
      <c r="N138" s="43">
        <v>0</v>
      </c>
      <c r="O138" s="43">
        <v>0</v>
      </c>
      <c r="P138" s="43">
        <v>0</v>
      </c>
      <c r="Q138" s="44">
        <v>6.0810810810810816</v>
      </c>
      <c r="R138" s="43">
        <v>0</v>
      </c>
      <c r="S138" s="43">
        <v>1.3513513513513513</v>
      </c>
      <c r="T138" s="43">
        <v>0</v>
      </c>
      <c r="U138" s="43">
        <v>0</v>
      </c>
      <c r="V138" s="43">
        <v>0</v>
      </c>
      <c r="W138" s="43">
        <v>0.67567567567567566</v>
      </c>
      <c r="X138" s="43">
        <v>0</v>
      </c>
      <c r="Y138" s="44">
        <v>0</v>
      </c>
      <c r="Z138" s="43">
        <v>0</v>
      </c>
      <c r="AA138" s="43">
        <v>0</v>
      </c>
      <c r="AB138" s="43">
        <v>0</v>
      </c>
      <c r="AC138" s="14">
        <v>100.00000000000001</v>
      </c>
      <c r="AD138" s="14"/>
      <c r="AE138" s="35">
        <f t="shared" si="29"/>
        <v>47.297297297297305</v>
      </c>
      <c r="AF138" s="35">
        <f t="shared" si="34"/>
        <v>6.0810810810810816</v>
      </c>
      <c r="AG138" s="36">
        <f t="shared" si="30"/>
        <v>0.67567567567567566</v>
      </c>
      <c r="AH138" s="36">
        <f t="shared" si="31"/>
        <v>0</v>
      </c>
      <c r="AI138" s="36">
        <f t="shared" si="32"/>
        <v>44.594594594594597</v>
      </c>
      <c r="AJ138" s="36">
        <f t="shared" si="33"/>
        <v>1.3513513513513513</v>
      </c>
      <c r="AK138" s="31">
        <v>100.00000000000001</v>
      </c>
    </row>
    <row r="139" spans="1:48">
      <c r="A139" s="17" t="s">
        <v>184</v>
      </c>
      <c r="B139" s="42">
        <v>58.018996999999999</v>
      </c>
      <c r="C139" s="42">
        <v>-95.122390999999993</v>
      </c>
      <c r="D139" s="14" t="s">
        <v>35</v>
      </c>
      <c r="E139" s="17"/>
      <c r="F139" s="43">
        <v>80.821917808219183</v>
      </c>
      <c r="G139" s="43">
        <v>6.1643835616438354</v>
      </c>
      <c r="H139" s="43">
        <v>0</v>
      </c>
      <c r="I139" s="44">
        <v>0</v>
      </c>
      <c r="J139" s="44">
        <v>0</v>
      </c>
      <c r="K139" s="43">
        <v>0.68493150684931503</v>
      </c>
      <c r="L139" s="43">
        <v>0.68493150684931503</v>
      </c>
      <c r="M139" s="43">
        <v>0</v>
      </c>
      <c r="N139" s="43">
        <v>0</v>
      </c>
      <c r="O139" s="43">
        <v>0</v>
      </c>
      <c r="P139" s="43">
        <v>2.054794520547945</v>
      </c>
      <c r="Q139" s="44">
        <v>5.4794520547945202</v>
      </c>
      <c r="R139" s="43">
        <v>0</v>
      </c>
      <c r="S139" s="43">
        <v>0.68493150684931503</v>
      </c>
      <c r="T139" s="43">
        <v>0</v>
      </c>
      <c r="U139" s="43">
        <v>2.054794520547945</v>
      </c>
      <c r="V139" s="43">
        <v>0</v>
      </c>
      <c r="W139" s="43">
        <v>0.68493150684931503</v>
      </c>
      <c r="X139" s="43">
        <v>0</v>
      </c>
      <c r="Y139" s="44">
        <v>0</v>
      </c>
      <c r="Z139" s="43">
        <v>0</v>
      </c>
      <c r="AA139" s="43">
        <v>0</v>
      </c>
      <c r="AB139" s="43">
        <v>0.68493150684931503</v>
      </c>
      <c r="AC139" s="14">
        <v>99.999999999999972</v>
      </c>
      <c r="AD139" s="14"/>
      <c r="AE139" s="35">
        <f t="shared" si="29"/>
        <v>81.506849315068493</v>
      </c>
      <c r="AF139" s="35">
        <f t="shared" si="34"/>
        <v>9.5890410958904102</v>
      </c>
      <c r="AG139" s="36">
        <f t="shared" si="30"/>
        <v>1.3698630136986301</v>
      </c>
      <c r="AH139" s="36">
        <f t="shared" si="31"/>
        <v>0</v>
      </c>
      <c r="AI139" s="36">
        <f t="shared" si="32"/>
        <v>6.1643835616438354</v>
      </c>
      <c r="AJ139" s="36">
        <f t="shared" si="33"/>
        <v>1.3698630136986301</v>
      </c>
      <c r="AK139" s="31">
        <v>100</v>
      </c>
    </row>
    <row r="140" spans="1:48">
      <c r="A140" s="14" t="s">
        <v>185</v>
      </c>
      <c r="B140" s="42">
        <v>58.158968000000002</v>
      </c>
      <c r="C140" s="42">
        <v>-95.905364000000006</v>
      </c>
      <c r="D140" s="14" t="s">
        <v>35</v>
      </c>
      <c r="E140" s="14"/>
      <c r="F140" s="43">
        <v>51.724137931034484</v>
      </c>
      <c r="G140" s="43">
        <v>37.931034482758619</v>
      </c>
      <c r="H140" s="43">
        <v>0</v>
      </c>
      <c r="I140" s="44">
        <v>0</v>
      </c>
      <c r="J140" s="44">
        <v>0</v>
      </c>
      <c r="K140" s="43">
        <v>1.1494252873563218</v>
      </c>
      <c r="L140" s="43">
        <v>0.57471264367816088</v>
      </c>
      <c r="M140" s="43">
        <v>1.7241379310344827</v>
      </c>
      <c r="N140" s="43">
        <v>0</v>
      </c>
      <c r="O140" s="43">
        <v>0</v>
      </c>
      <c r="P140" s="43">
        <v>0.57471264367816088</v>
      </c>
      <c r="Q140" s="44">
        <v>3.4482758620689653</v>
      </c>
      <c r="R140" s="43">
        <v>0</v>
      </c>
      <c r="S140" s="43">
        <v>1.7241379310344827</v>
      </c>
      <c r="T140" s="43">
        <v>0</v>
      </c>
      <c r="U140" s="43">
        <v>1.1494252873563218</v>
      </c>
      <c r="V140" s="43">
        <v>0</v>
      </c>
      <c r="W140" s="43">
        <v>0</v>
      </c>
      <c r="X140" s="43">
        <v>0</v>
      </c>
      <c r="Y140" s="44">
        <v>0</v>
      </c>
      <c r="Z140" s="43">
        <v>0</v>
      </c>
      <c r="AA140" s="43">
        <v>0</v>
      </c>
      <c r="AB140" s="43">
        <v>0</v>
      </c>
      <c r="AC140" s="14">
        <v>99.999999999999986</v>
      </c>
      <c r="AD140" s="14"/>
      <c r="AE140" s="35">
        <f t="shared" si="29"/>
        <v>52.873563218390807</v>
      </c>
      <c r="AF140" s="35">
        <f t="shared" si="34"/>
        <v>6.8965517241379306</v>
      </c>
      <c r="AG140" s="36">
        <f t="shared" si="30"/>
        <v>0</v>
      </c>
      <c r="AH140" s="36">
        <f t="shared" si="31"/>
        <v>0</v>
      </c>
      <c r="AI140" s="36">
        <f t="shared" si="32"/>
        <v>37.931034482758619</v>
      </c>
      <c r="AJ140" s="36">
        <f t="shared" si="33"/>
        <v>2.2988505747126435</v>
      </c>
      <c r="AK140" s="31">
        <v>100</v>
      </c>
    </row>
    <row r="141" spans="1:48">
      <c r="A141" s="14" t="s">
        <v>186</v>
      </c>
      <c r="B141" s="42">
        <v>58.272807</v>
      </c>
      <c r="C141" s="42">
        <v>-96.299180000000007</v>
      </c>
      <c r="D141" s="14" t="s">
        <v>35</v>
      </c>
      <c r="E141" s="14"/>
      <c r="F141" s="43">
        <v>50</v>
      </c>
      <c r="G141" s="43">
        <v>35</v>
      </c>
      <c r="H141" s="43">
        <v>0</v>
      </c>
      <c r="I141" s="44">
        <v>0</v>
      </c>
      <c r="J141" s="44">
        <v>0</v>
      </c>
      <c r="K141" s="43">
        <v>5</v>
      </c>
      <c r="L141" s="43">
        <v>0</v>
      </c>
      <c r="M141" s="43">
        <v>0</v>
      </c>
      <c r="N141" s="43">
        <v>0</v>
      </c>
      <c r="O141" s="43">
        <v>0</v>
      </c>
      <c r="P141" s="43">
        <v>2.5</v>
      </c>
      <c r="Q141" s="44">
        <v>0</v>
      </c>
      <c r="R141" s="43">
        <v>0</v>
      </c>
      <c r="S141" s="43">
        <v>7.5</v>
      </c>
      <c r="T141" s="43">
        <v>0</v>
      </c>
      <c r="U141" s="43">
        <v>0</v>
      </c>
      <c r="V141" s="43">
        <v>0</v>
      </c>
      <c r="W141" s="43">
        <v>0</v>
      </c>
      <c r="X141" s="43">
        <v>0</v>
      </c>
      <c r="Y141" s="44">
        <v>0</v>
      </c>
      <c r="Z141" s="43">
        <v>0</v>
      </c>
      <c r="AA141" s="43">
        <v>0</v>
      </c>
      <c r="AB141" s="43">
        <v>0</v>
      </c>
      <c r="AC141" s="14">
        <v>100</v>
      </c>
      <c r="AD141" s="14"/>
      <c r="AE141" s="35">
        <f t="shared" si="29"/>
        <v>55</v>
      </c>
      <c r="AF141" s="35">
        <f t="shared" si="34"/>
        <v>2.5</v>
      </c>
      <c r="AG141" s="36">
        <f t="shared" si="30"/>
        <v>0</v>
      </c>
      <c r="AH141" s="36">
        <f t="shared" si="31"/>
        <v>0</v>
      </c>
      <c r="AI141" s="36">
        <f t="shared" si="32"/>
        <v>35</v>
      </c>
      <c r="AJ141" s="36">
        <f t="shared" si="33"/>
        <v>7.5</v>
      </c>
      <c r="AK141" s="31">
        <v>100</v>
      </c>
    </row>
    <row r="142" spans="1:48">
      <c r="A142" s="17" t="s">
        <v>187</v>
      </c>
      <c r="B142" s="42">
        <v>58.588988999999998</v>
      </c>
      <c r="C142" s="42">
        <v>-95.680049999999994</v>
      </c>
      <c r="D142" s="17" t="s">
        <v>35</v>
      </c>
      <c r="E142" s="17"/>
      <c r="F142" s="43">
        <v>92.10526315789474</v>
      </c>
      <c r="G142" s="43">
        <v>2.3391812865497075</v>
      </c>
      <c r="H142" s="43">
        <v>0</v>
      </c>
      <c r="I142" s="44">
        <v>0</v>
      </c>
      <c r="J142" s="44">
        <v>0</v>
      </c>
      <c r="K142" s="43">
        <v>0</v>
      </c>
      <c r="L142" s="43">
        <v>0</v>
      </c>
      <c r="M142" s="43">
        <v>1.7543859649122806</v>
      </c>
      <c r="N142" s="43">
        <v>0</v>
      </c>
      <c r="O142" s="43">
        <v>0</v>
      </c>
      <c r="P142" s="43">
        <v>2.6315789473684208</v>
      </c>
      <c r="Q142" s="44">
        <v>0</v>
      </c>
      <c r="R142" s="43">
        <v>0</v>
      </c>
      <c r="S142" s="43">
        <v>0.58479532163742687</v>
      </c>
      <c r="T142" s="43">
        <v>0</v>
      </c>
      <c r="U142" s="43">
        <v>0.58479532163742687</v>
      </c>
      <c r="V142" s="43">
        <v>0</v>
      </c>
      <c r="W142" s="43">
        <v>0</v>
      </c>
      <c r="X142" s="43">
        <v>0</v>
      </c>
      <c r="Y142" s="44">
        <v>0</v>
      </c>
      <c r="Z142" s="43">
        <v>0</v>
      </c>
      <c r="AA142" s="43">
        <v>0</v>
      </c>
      <c r="AB142" s="43">
        <v>0</v>
      </c>
      <c r="AC142" s="14">
        <v>100</v>
      </c>
      <c r="AD142" s="14"/>
      <c r="AE142" s="35">
        <f t="shared" si="29"/>
        <v>92.10526315789474</v>
      </c>
      <c r="AF142" s="35">
        <f t="shared" si="34"/>
        <v>4.9707602339181287</v>
      </c>
      <c r="AG142" s="36">
        <f t="shared" si="30"/>
        <v>0</v>
      </c>
      <c r="AH142" s="36">
        <f t="shared" si="31"/>
        <v>0</v>
      </c>
      <c r="AI142" s="36">
        <f t="shared" si="32"/>
        <v>2.3391812865497075</v>
      </c>
      <c r="AJ142" s="36">
        <f t="shared" si="33"/>
        <v>0.58479532163742687</v>
      </c>
      <c r="AK142" s="31">
        <v>100</v>
      </c>
    </row>
    <row r="143" spans="1:48">
      <c r="A143" s="14" t="s">
        <v>188</v>
      </c>
      <c r="B143" s="42">
        <v>58.301679999999998</v>
      </c>
      <c r="C143" s="42">
        <v>-96.155085999999997</v>
      </c>
      <c r="D143" s="17" t="s">
        <v>35</v>
      </c>
      <c r="E143" s="14"/>
      <c r="F143" s="43">
        <v>44.827586206896555</v>
      </c>
      <c r="G143" s="43">
        <v>42.528735632183903</v>
      </c>
      <c r="H143" s="43">
        <v>0</v>
      </c>
      <c r="I143" s="44">
        <v>0</v>
      </c>
      <c r="J143" s="44">
        <v>0</v>
      </c>
      <c r="K143" s="43">
        <v>0</v>
      </c>
      <c r="L143" s="43">
        <v>0</v>
      </c>
      <c r="M143" s="43">
        <v>2.2988505747126435</v>
      </c>
      <c r="N143" s="43">
        <v>0</v>
      </c>
      <c r="O143" s="43">
        <v>0</v>
      </c>
      <c r="P143" s="43">
        <v>3.4482758620689653</v>
      </c>
      <c r="Q143" s="44">
        <v>3.4482758620689653</v>
      </c>
      <c r="R143" s="43">
        <v>0</v>
      </c>
      <c r="S143" s="43">
        <v>0</v>
      </c>
      <c r="T143" s="43">
        <v>0</v>
      </c>
      <c r="U143" s="43">
        <v>3.4482758620689653</v>
      </c>
      <c r="V143" s="43">
        <v>0</v>
      </c>
      <c r="W143" s="43">
        <v>0</v>
      </c>
      <c r="X143" s="43">
        <v>0</v>
      </c>
      <c r="Y143" s="44">
        <v>0</v>
      </c>
      <c r="Z143" s="43">
        <v>0</v>
      </c>
      <c r="AA143" s="43">
        <v>0</v>
      </c>
      <c r="AB143" s="43">
        <v>0</v>
      </c>
      <c r="AC143" s="14">
        <v>100.00000000000001</v>
      </c>
      <c r="AD143" s="14"/>
      <c r="AE143" s="35">
        <f t="shared" si="29"/>
        <v>44.827586206896555</v>
      </c>
      <c r="AF143" s="35">
        <f t="shared" si="34"/>
        <v>12.64367816091954</v>
      </c>
      <c r="AG143" s="36">
        <f t="shared" si="30"/>
        <v>0</v>
      </c>
      <c r="AH143" s="36">
        <f t="shared" si="31"/>
        <v>0</v>
      </c>
      <c r="AI143" s="36">
        <f t="shared" si="32"/>
        <v>42.528735632183903</v>
      </c>
      <c r="AJ143" s="36">
        <f t="shared" si="33"/>
        <v>0</v>
      </c>
      <c r="AK143" s="31">
        <v>100</v>
      </c>
    </row>
    <row r="144" spans="1:48">
      <c r="A144" s="14" t="s">
        <v>189</v>
      </c>
      <c r="B144" s="42">
        <v>58.304201999999997</v>
      </c>
      <c r="C144" s="42">
        <v>-96.240449999999996</v>
      </c>
      <c r="D144" s="17" t="s">
        <v>35</v>
      </c>
      <c r="E144" s="14"/>
      <c r="F144" s="43">
        <v>56.906077348066297</v>
      </c>
      <c r="G144" s="43">
        <v>35.911602209944753</v>
      </c>
      <c r="H144" s="43">
        <v>0</v>
      </c>
      <c r="I144" s="44">
        <v>0</v>
      </c>
      <c r="J144" s="44">
        <v>0</v>
      </c>
      <c r="K144" s="43">
        <v>1.1049723756906076</v>
      </c>
      <c r="L144" s="43">
        <v>0</v>
      </c>
      <c r="M144" s="43">
        <v>0</v>
      </c>
      <c r="N144" s="43">
        <v>0</v>
      </c>
      <c r="O144" s="43">
        <v>0</v>
      </c>
      <c r="P144" s="43">
        <v>1.1049723756906076</v>
      </c>
      <c r="Q144" s="44">
        <v>0.55248618784530379</v>
      </c>
      <c r="R144" s="43">
        <v>0</v>
      </c>
      <c r="S144" s="43">
        <v>2.2099447513812152</v>
      </c>
      <c r="T144" s="43">
        <v>1.1049723756906076</v>
      </c>
      <c r="U144" s="43">
        <v>0</v>
      </c>
      <c r="V144" s="43">
        <v>0</v>
      </c>
      <c r="W144" s="43">
        <v>1.1049723756906076</v>
      </c>
      <c r="X144" s="43">
        <v>0</v>
      </c>
      <c r="Y144" s="44">
        <v>0</v>
      </c>
      <c r="Z144" s="43">
        <v>0</v>
      </c>
      <c r="AA144" s="43">
        <v>0</v>
      </c>
      <c r="AB144" s="43">
        <v>0</v>
      </c>
      <c r="AC144" s="14">
        <v>100</v>
      </c>
      <c r="AD144" s="14"/>
      <c r="AE144" s="35">
        <f t="shared" si="29"/>
        <v>58.011049723756905</v>
      </c>
      <c r="AF144" s="35">
        <f t="shared" si="34"/>
        <v>1.6574585635359114</v>
      </c>
      <c r="AG144" s="36">
        <f t="shared" si="30"/>
        <v>1.1049723756906076</v>
      </c>
      <c r="AH144" s="36">
        <f t="shared" si="31"/>
        <v>0</v>
      </c>
      <c r="AI144" s="36">
        <f t="shared" si="32"/>
        <v>35.911602209944753</v>
      </c>
      <c r="AJ144" s="36">
        <f t="shared" si="33"/>
        <v>2.2099447513812152</v>
      </c>
      <c r="AK144" s="31">
        <v>100</v>
      </c>
    </row>
    <row r="145" spans="1:37">
      <c r="A145" s="14" t="s">
        <v>190</v>
      </c>
      <c r="B145" s="42">
        <v>58.052931999999998</v>
      </c>
      <c r="C145" s="42">
        <v>-96.830392000000003</v>
      </c>
      <c r="D145" s="17" t="s">
        <v>35</v>
      </c>
      <c r="E145" s="14"/>
      <c r="F145" s="43">
        <v>66.857142857142861</v>
      </c>
      <c r="G145" s="43">
        <v>20.571428571428569</v>
      </c>
      <c r="H145" s="43">
        <v>0</v>
      </c>
      <c r="I145" s="44">
        <v>0</v>
      </c>
      <c r="J145" s="44">
        <v>0</v>
      </c>
      <c r="K145" s="43">
        <v>0</v>
      </c>
      <c r="L145" s="43">
        <v>0</v>
      </c>
      <c r="M145" s="43">
        <v>0</v>
      </c>
      <c r="N145" s="43">
        <v>0</v>
      </c>
      <c r="O145" s="43">
        <v>0</v>
      </c>
      <c r="P145" s="43">
        <v>0.5714285714285714</v>
      </c>
      <c r="Q145" s="44">
        <v>9.1428571428571423</v>
      </c>
      <c r="R145" s="43">
        <v>0</v>
      </c>
      <c r="S145" s="43">
        <v>2.2857142857142856</v>
      </c>
      <c r="T145" s="43">
        <v>0</v>
      </c>
      <c r="U145" s="43">
        <v>0</v>
      </c>
      <c r="V145" s="43">
        <v>0</v>
      </c>
      <c r="W145" s="43">
        <v>0.5714285714285714</v>
      </c>
      <c r="X145" s="43">
        <v>0</v>
      </c>
      <c r="Y145" s="44">
        <v>0</v>
      </c>
      <c r="Z145" s="43">
        <v>0</v>
      </c>
      <c r="AA145" s="43">
        <v>0</v>
      </c>
      <c r="AB145" s="43">
        <v>0</v>
      </c>
      <c r="AC145" s="14">
        <v>100</v>
      </c>
      <c r="AD145" s="14"/>
      <c r="AE145" s="35">
        <f t="shared" si="29"/>
        <v>66.857142857142861</v>
      </c>
      <c r="AF145" s="35">
        <f t="shared" si="34"/>
        <v>9.7142857142857135</v>
      </c>
      <c r="AG145" s="36">
        <f t="shared" si="30"/>
        <v>0.5714285714285714</v>
      </c>
      <c r="AH145" s="36">
        <f t="shared" si="31"/>
        <v>0</v>
      </c>
      <c r="AI145" s="36">
        <f t="shared" si="32"/>
        <v>20.571428571428569</v>
      </c>
      <c r="AJ145" s="36">
        <f t="shared" si="33"/>
        <v>2.2857142857142856</v>
      </c>
      <c r="AK145" s="31">
        <v>100</v>
      </c>
    </row>
    <row r="146" spans="1:37">
      <c r="A146" s="14" t="s">
        <v>191</v>
      </c>
      <c r="B146" s="42">
        <v>58.054900000000004</v>
      </c>
      <c r="C146" s="42">
        <v>-97.191834999999998</v>
      </c>
      <c r="D146" s="14" t="s">
        <v>35</v>
      </c>
      <c r="E146" s="14"/>
      <c r="F146" s="43">
        <v>86.734693877551024</v>
      </c>
      <c r="G146" s="43">
        <v>0</v>
      </c>
      <c r="H146" s="43">
        <v>0</v>
      </c>
      <c r="I146" s="44">
        <v>0</v>
      </c>
      <c r="J146" s="44">
        <v>0</v>
      </c>
      <c r="K146" s="43">
        <v>0</v>
      </c>
      <c r="L146" s="43">
        <v>0</v>
      </c>
      <c r="M146" s="43">
        <v>0</v>
      </c>
      <c r="N146" s="43">
        <v>0</v>
      </c>
      <c r="O146" s="43">
        <v>0</v>
      </c>
      <c r="P146" s="43">
        <v>0</v>
      </c>
      <c r="Q146" s="44">
        <v>1.0204081632653061</v>
      </c>
      <c r="R146" s="43">
        <v>0</v>
      </c>
      <c r="S146" s="43">
        <v>9.183673469387756</v>
      </c>
      <c r="T146" s="43">
        <v>0</v>
      </c>
      <c r="U146" s="43">
        <v>0</v>
      </c>
      <c r="V146" s="43">
        <v>0</v>
      </c>
      <c r="W146" s="43">
        <v>2.0408163265306123</v>
      </c>
      <c r="X146" s="43">
        <v>0</v>
      </c>
      <c r="Y146" s="44">
        <v>0</v>
      </c>
      <c r="Z146" s="43">
        <v>0</v>
      </c>
      <c r="AA146" s="43">
        <v>0</v>
      </c>
      <c r="AB146" s="43">
        <v>1.0204081632653061</v>
      </c>
      <c r="AC146" s="14">
        <v>100</v>
      </c>
      <c r="AD146" s="14"/>
      <c r="AE146" s="35">
        <f t="shared" si="29"/>
        <v>86.734693877551024</v>
      </c>
      <c r="AF146" s="35">
        <f t="shared" si="34"/>
        <v>1.0204081632653061</v>
      </c>
      <c r="AG146" s="36">
        <f t="shared" si="30"/>
        <v>3.0612244897959187</v>
      </c>
      <c r="AH146" s="36">
        <f t="shared" si="31"/>
        <v>0</v>
      </c>
      <c r="AI146" s="36">
        <f t="shared" si="32"/>
        <v>0</v>
      </c>
      <c r="AJ146" s="36">
        <f t="shared" si="33"/>
        <v>9.183673469387756</v>
      </c>
      <c r="AK146" s="31">
        <v>100</v>
      </c>
    </row>
    <row r="147" spans="1:37">
      <c r="A147" s="14" t="s">
        <v>192</v>
      </c>
      <c r="B147" s="42">
        <v>58.141601999999999</v>
      </c>
      <c r="C147" s="42">
        <v>-97.294326999999996</v>
      </c>
      <c r="D147" s="14" t="s">
        <v>193</v>
      </c>
      <c r="E147" s="14"/>
      <c r="F147" s="43">
        <v>73.360655737704917</v>
      </c>
      <c r="G147" s="43">
        <v>7.7868852459016393</v>
      </c>
      <c r="H147" s="43">
        <v>0</v>
      </c>
      <c r="I147" s="44">
        <v>0</v>
      </c>
      <c r="J147" s="44">
        <v>0</v>
      </c>
      <c r="K147" s="43">
        <v>0</v>
      </c>
      <c r="L147" s="43">
        <v>0</v>
      </c>
      <c r="M147" s="43">
        <v>0.4098360655737705</v>
      </c>
      <c r="N147" s="43">
        <v>0</v>
      </c>
      <c r="O147" s="43">
        <v>0</v>
      </c>
      <c r="P147" s="43">
        <v>0.4098360655737705</v>
      </c>
      <c r="Q147" s="44">
        <v>6.1475409836065573</v>
      </c>
      <c r="R147" s="43">
        <v>0</v>
      </c>
      <c r="S147" s="43">
        <v>11.065573770491802</v>
      </c>
      <c r="T147" s="43">
        <v>0</v>
      </c>
      <c r="U147" s="43">
        <v>0</v>
      </c>
      <c r="V147" s="43">
        <v>0</v>
      </c>
      <c r="W147" s="43">
        <v>0.81967213114754101</v>
      </c>
      <c r="X147" s="43">
        <v>0</v>
      </c>
      <c r="Y147" s="44">
        <v>0</v>
      </c>
      <c r="Z147" s="43">
        <v>0</v>
      </c>
      <c r="AA147" s="43">
        <v>0</v>
      </c>
      <c r="AB147" s="43">
        <v>0</v>
      </c>
      <c r="AC147" s="14">
        <v>100</v>
      </c>
      <c r="AD147" s="14"/>
      <c r="AE147" s="35">
        <f t="shared" si="29"/>
        <v>73.360655737704917</v>
      </c>
      <c r="AF147" s="35">
        <f t="shared" si="34"/>
        <v>6.9672131147540988</v>
      </c>
      <c r="AG147" s="36">
        <f t="shared" si="30"/>
        <v>0.81967213114754101</v>
      </c>
      <c r="AH147" s="36">
        <f t="shared" si="31"/>
        <v>0</v>
      </c>
      <c r="AI147" s="36">
        <f t="shared" si="32"/>
        <v>7.7868852459016393</v>
      </c>
      <c r="AJ147" s="36">
        <f t="shared" si="33"/>
        <v>11.065573770491802</v>
      </c>
      <c r="AK147" s="31">
        <v>100</v>
      </c>
    </row>
    <row r="148" spans="1:37">
      <c r="A148" s="14" t="s">
        <v>194</v>
      </c>
      <c r="B148" s="42">
        <v>58.076016000000003</v>
      </c>
      <c r="C148" s="42">
        <v>-96.830095</v>
      </c>
      <c r="D148" s="18" t="s">
        <v>163</v>
      </c>
      <c r="E148" s="14"/>
      <c r="F148" s="43">
        <v>71.428571428571431</v>
      </c>
      <c r="G148" s="43">
        <v>24.489795918367346</v>
      </c>
      <c r="H148" s="43">
        <v>0</v>
      </c>
      <c r="I148" s="44">
        <v>0</v>
      </c>
      <c r="J148" s="44">
        <v>0</v>
      </c>
      <c r="K148" s="43">
        <v>0</v>
      </c>
      <c r="L148" s="43">
        <v>0</v>
      </c>
      <c r="M148" s="43">
        <v>0</v>
      </c>
      <c r="N148" s="43">
        <v>0</v>
      </c>
      <c r="O148" s="43">
        <v>0</v>
      </c>
      <c r="P148" s="43">
        <v>0</v>
      </c>
      <c r="Q148" s="44">
        <v>4.0816326530612246</v>
      </c>
      <c r="R148" s="43">
        <v>0</v>
      </c>
      <c r="S148" s="43">
        <v>0</v>
      </c>
      <c r="T148" s="43">
        <v>0</v>
      </c>
      <c r="U148" s="43">
        <v>0</v>
      </c>
      <c r="V148" s="43">
        <v>0</v>
      </c>
      <c r="W148" s="43">
        <v>0</v>
      </c>
      <c r="X148" s="43">
        <v>0</v>
      </c>
      <c r="Y148" s="44">
        <v>0</v>
      </c>
      <c r="Z148" s="43">
        <v>0</v>
      </c>
      <c r="AA148" s="43">
        <v>0</v>
      </c>
      <c r="AB148" s="43">
        <v>0</v>
      </c>
      <c r="AC148" s="14">
        <v>100</v>
      </c>
      <c r="AD148" s="14"/>
      <c r="AE148" s="35">
        <f t="shared" si="29"/>
        <v>71.428571428571431</v>
      </c>
      <c r="AF148" s="35">
        <f t="shared" si="34"/>
        <v>4.0816326530612246</v>
      </c>
      <c r="AG148" s="36">
        <f t="shared" si="30"/>
        <v>0</v>
      </c>
      <c r="AH148" s="36">
        <f t="shared" si="31"/>
        <v>0</v>
      </c>
      <c r="AI148" s="36">
        <f t="shared" si="32"/>
        <v>24.489795918367346</v>
      </c>
      <c r="AJ148" s="36">
        <f t="shared" si="33"/>
        <v>0</v>
      </c>
      <c r="AK148" s="31">
        <v>100</v>
      </c>
    </row>
    <row r="149" spans="1:37">
      <c r="A149" s="14" t="s">
        <v>195</v>
      </c>
      <c r="B149" s="42">
        <v>58.181128999999999</v>
      </c>
      <c r="C149" s="42">
        <v>-96.978080000000006</v>
      </c>
      <c r="D149" s="14" t="s">
        <v>35</v>
      </c>
      <c r="E149" s="14"/>
      <c r="F149" s="43">
        <v>46.825396825396822</v>
      </c>
      <c r="G149" s="43">
        <v>31.746031746031743</v>
      </c>
      <c r="H149" s="43">
        <v>0</v>
      </c>
      <c r="I149" s="44">
        <v>0</v>
      </c>
      <c r="J149" s="44">
        <v>0</v>
      </c>
      <c r="K149" s="43">
        <v>0</v>
      </c>
      <c r="L149" s="43">
        <v>0</v>
      </c>
      <c r="M149" s="43">
        <v>2.3809523809523809</v>
      </c>
      <c r="N149" s="43">
        <v>0</v>
      </c>
      <c r="O149" s="43">
        <v>0</v>
      </c>
      <c r="P149" s="43">
        <v>1.5873015873015872</v>
      </c>
      <c r="Q149" s="44">
        <v>11.904761904761903</v>
      </c>
      <c r="R149" s="43">
        <v>0</v>
      </c>
      <c r="S149" s="43">
        <v>3.9682539682539679</v>
      </c>
      <c r="T149" s="43">
        <v>0</v>
      </c>
      <c r="U149" s="43">
        <v>0</v>
      </c>
      <c r="V149" s="43">
        <v>0</v>
      </c>
      <c r="W149" s="43">
        <v>1.5873015873015872</v>
      </c>
      <c r="X149" s="43">
        <v>0</v>
      </c>
      <c r="Y149" s="44">
        <v>0</v>
      </c>
      <c r="Z149" s="43">
        <v>0</v>
      </c>
      <c r="AA149" s="43">
        <v>0</v>
      </c>
      <c r="AB149" s="43">
        <v>0</v>
      </c>
      <c r="AC149" s="14">
        <v>99.999999999999972</v>
      </c>
      <c r="AD149" s="14"/>
      <c r="AE149" s="35">
        <f t="shared" si="29"/>
        <v>46.825396825396822</v>
      </c>
      <c r="AF149" s="35">
        <f t="shared" si="34"/>
        <v>15.873015873015872</v>
      </c>
      <c r="AG149" s="36">
        <f t="shared" si="30"/>
        <v>1.5873015873015872</v>
      </c>
      <c r="AH149" s="36">
        <f t="shared" si="31"/>
        <v>0</v>
      </c>
      <c r="AI149" s="36">
        <f t="shared" si="32"/>
        <v>31.746031746031743</v>
      </c>
      <c r="AJ149" s="36">
        <f t="shared" si="33"/>
        <v>3.9682539682539679</v>
      </c>
      <c r="AK149" s="31">
        <v>99.999999999999986</v>
      </c>
    </row>
    <row r="150" spans="1:37">
      <c r="A150" s="17" t="s">
        <v>196</v>
      </c>
      <c r="B150" s="42">
        <v>58.355707000000002</v>
      </c>
      <c r="C150" s="42">
        <v>-96.812383999999994</v>
      </c>
      <c r="D150" s="17" t="s">
        <v>197</v>
      </c>
      <c r="E150" s="17"/>
      <c r="F150" s="43">
        <v>47.398843930635834</v>
      </c>
      <c r="G150" s="43">
        <v>36.994219653179186</v>
      </c>
      <c r="H150" s="43">
        <v>0</v>
      </c>
      <c r="I150" s="44">
        <v>0</v>
      </c>
      <c r="J150" s="44">
        <v>0</v>
      </c>
      <c r="K150" s="43">
        <v>0</v>
      </c>
      <c r="L150" s="43">
        <v>0</v>
      </c>
      <c r="M150" s="43">
        <v>0</v>
      </c>
      <c r="N150" s="43">
        <v>0</v>
      </c>
      <c r="O150" s="43">
        <v>0</v>
      </c>
      <c r="P150" s="43">
        <v>0.96339113680154131</v>
      </c>
      <c r="Q150" s="44">
        <v>10.01926782273603</v>
      </c>
      <c r="R150" s="43">
        <v>0</v>
      </c>
      <c r="S150" s="43">
        <v>3.6608863198458574</v>
      </c>
      <c r="T150" s="43">
        <v>0</v>
      </c>
      <c r="U150" s="43">
        <v>0</v>
      </c>
      <c r="V150" s="43">
        <v>0</v>
      </c>
      <c r="W150" s="43">
        <v>0.96339113680154131</v>
      </c>
      <c r="X150" s="43">
        <v>0</v>
      </c>
      <c r="Y150" s="44">
        <v>0</v>
      </c>
      <c r="Z150" s="43">
        <v>0</v>
      </c>
      <c r="AA150" s="43">
        <v>0</v>
      </c>
      <c r="AB150" s="43">
        <v>0</v>
      </c>
      <c r="AC150" s="14">
        <v>100</v>
      </c>
      <c r="AD150" s="14"/>
      <c r="AE150" s="35">
        <f t="shared" si="29"/>
        <v>47.398843930635834</v>
      </c>
      <c r="AF150" s="35">
        <f t="shared" si="34"/>
        <v>10.98265895953757</v>
      </c>
      <c r="AG150" s="36">
        <f t="shared" si="30"/>
        <v>0.96339113680154131</v>
      </c>
      <c r="AH150" s="36">
        <f t="shared" si="31"/>
        <v>0</v>
      </c>
      <c r="AI150" s="36">
        <f t="shared" si="32"/>
        <v>36.994219653179186</v>
      </c>
      <c r="AJ150" s="36">
        <f t="shared" si="33"/>
        <v>3.6608863198458574</v>
      </c>
      <c r="AK150" s="31">
        <v>99.999999999999986</v>
      </c>
    </row>
    <row r="151" spans="1:37">
      <c r="A151" s="14" t="s">
        <v>198</v>
      </c>
      <c r="B151" s="42">
        <v>58.135432000000002</v>
      </c>
      <c r="C151" s="42">
        <v>-98.116158999999996</v>
      </c>
      <c r="D151" s="14" t="s">
        <v>35</v>
      </c>
      <c r="E151" s="14"/>
      <c r="F151" s="43">
        <v>95.333333333333343</v>
      </c>
      <c r="G151" s="43">
        <v>0.66666666666666674</v>
      </c>
      <c r="H151" s="43">
        <v>0</v>
      </c>
      <c r="I151" s="44">
        <v>0</v>
      </c>
      <c r="J151" s="44">
        <v>0</v>
      </c>
      <c r="K151" s="43">
        <v>0</v>
      </c>
      <c r="L151" s="43">
        <v>0</v>
      </c>
      <c r="M151" s="43">
        <v>0.66666666666666674</v>
      </c>
      <c r="N151" s="43">
        <v>0</v>
      </c>
      <c r="O151" s="43">
        <v>0</v>
      </c>
      <c r="P151" s="43">
        <v>0</v>
      </c>
      <c r="Q151" s="44">
        <v>0.66666666666666674</v>
      </c>
      <c r="R151" s="43">
        <v>0</v>
      </c>
      <c r="S151" s="43">
        <v>2.666666666666667</v>
      </c>
      <c r="T151" s="43">
        <v>0</v>
      </c>
      <c r="U151" s="43">
        <v>0</v>
      </c>
      <c r="V151" s="43">
        <v>0</v>
      </c>
      <c r="W151" s="43">
        <v>0</v>
      </c>
      <c r="X151" s="43">
        <v>0</v>
      </c>
      <c r="Y151" s="44">
        <v>0</v>
      </c>
      <c r="Z151" s="43">
        <v>0</v>
      </c>
      <c r="AA151" s="43">
        <v>0</v>
      </c>
      <c r="AB151" s="43">
        <v>0</v>
      </c>
      <c r="AC151" s="14">
        <v>100.00000000000003</v>
      </c>
      <c r="AD151" s="14"/>
      <c r="AE151" s="35">
        <f t="shared" si="29"/>
        <v>95.333333333333343</v>
      </c>
      <c r="AF151" s="35">
        <f t="shared" si="34"/>
        <v>1.3333333333333335</v>
      </c>
      <c r="AG151" s="36">
        <f t="shared" si="30"/>
        <v>0</v>
      </c>
      <c r="AH151" s="36">
        <f t="shared" si="31"/>
        <v>0</v>
      </c>
      <c r="AI151" s="36">
        <f t="shared" si="32"/>
        <v>0.66666666666666674</v>
      </c>
      <c r="AJ151" s="36">
        <f t="shared" si="33"/>
        <v>2.666666666666667</v>
      </c>
      <c r="AK151" s="31">
        <v>100.00000000000001</v>
      </c>
    </row>
    <row r="152" spans="1:37">
      <c r="A152" s="14" t="s">
        <v>199</v>
      </c>
      <c r="B152" s="42">
        <v>58.127401999999996</v>
      </c>
      <c r="C152" s="42">
        <v>-98.000366999999997</v>
      </c>
      <c r="D152" s="14" t="s">
        <v>35</v>
      </c>
      <c r="E152" s="14"/>
      <c r="F152" s="43">
        <v>76.847290640394078</v>
      </c>
      <c r="G152" s="43">
        <v>10.83743842364532</v>
      </c>
      <c r="H152" s="43">
        <v>0</v>
      </c>
      <c r="I152" s="44">
        <v>0</v>
      </c>
      <c r="J152" s="44">
        <v>0</v>
      </c>
      <c r="K152" s="43">
        <v>0</v>
      </c>
      <c r="L152" s="43">
        <v>0.49261083743842365</v>
      </c>
      <c r="M152" s="43">
        <v>0.49261083743842365</v>
      </c>
      <c r="N152" s="43">
        <v>0</v>
      </c>
      <c r="O152" s="43">
        <v>0</v>
      </c>
      <c r="P152" s="43">
        <v>0</v>
      </c>
      <c r="Q152" s="44">
        <v>7.389162561576355</v>
      </c>
      <c r="R152" s="43">
        <v>0</v>
      </c>
      <c r="S152" s="43">
        <v>2.4630541871921183</v>
      </c>
      <c r="T152" s="43">
        <v>0</v>
      </c>
      <c r="U152" s="43">
        <v>0.49261083743842365</v>
      </c>
      <c r="V152" s="43">
        <v>0</v>
      </c>
      <c r="W152" s="43">
        <v>0.49261083743842365</v>
      </c>
      <c r="X152" s="43">
        <v>0</v>
      </c>
      <c r="Y152" s="44">
        <v>0</v>
      </c>
      <c r="Z152" s="43">
        <v>0</v>
      </c>
      <c r="AA152" s="43">
        <v>0</v>
      </c>
      <c r="AB152" s="43">
        <v>0.49261083743842365</v>
      </c>
      <c r="AC152" s="14">
        <v>99.999999999999972</v>
      </c>
      <c r="AD152" s="14"/>
      <c r="AE152" s="35">
        <f t="shared" si="29"/>
        <v>76.847290640394078</v>
      </c>
      <c r="AF152" s="35">
        <f t="shared" si="34"/>
        <v>8.3743842364532028</v>
      </c>
      <c r="AG152" s="36">
        <f t="shared" si="30"/>
        <v>0.98522167487684731</v>
      </c>
      <c r="AH152" s="36">
        <f t="shared" si="31"/>
        <v>0</v>
      </c>
      <c r="AI152" s="36">
        <f t="shared" si="32"/>
        <v>10.83743842364532</v>
      </c>
      <c r="AJ152" s="36">
        <f t="shared" si="33"/>
        <v>2.9556650246305418</v>
      </c>
      <c r="AK152" s="31">
        <v>100.00000000000001</v>
      </c>
    </row>
    <row r="153" spans="1:37">
      <c r="A153" s="17" t="s">
        <v>200</v>
      </c>
      <c r="B153" s="42">
        <v>58.403396000000001</v>
      </c>
      <c r="C153" s="42">
        <v>-95.885525999999999</v>
      </c>
      <c r="D153" s="14" t="s">
        <v>35</v>
      </c>
      <c r="E153" s="17"/>
      <c r="F153" s="43">
        <v>67.692307692307693</v>
      </c>
      <c r="G153" s="43">
        <v>15.384615384615385</v>
      </c>
      <c r="H153" s="43">
        <v>0</v>
      </c>
      <c r="I153" s="44">
        <v>0</v>
      </c>
      <c r="J153" s="44">
        <v>0</v>
      </c>
      <c r="K153" s="43">
        <v>0</v>
      </c>
      <c r="L153" s="43">
        <v>0</v>
      </c>
      <c r="M153" s="43">
        <v>0</v>
      </c>
      <c r="N153" s="43">
        <v>0</v>
      </c>
      <c r="O153" s="43">
        <v>0</v>
      </c>
      <c r="P153" s="43">
        <v>3.0769230769230771</v>
      </c>
      <c r="Q153" s="44">
        <v>6.666666666666667</v>
      </c>
      <c r="R153" s="43">
        <v>0</v>
      </c>
      <c r="S153" s="43">
        <v>6.666666666666667</v>
      </c>
      <c r="T153" s="43">
        <v>0</v>
      </c>
      <c r="U153" s="43">
        <v>0</v>
      </c>
      <c r="V153" s="43">
        <v>0</v>
      </c>
      <c r="W153" s="43">
        <v>0.51282051282051277</v>
      </c>
      <c r="X153" s="43">
        <v>0</v>
      </c>
      <c r="Y153" s="44">
        <v>0</v>
      </c>
      <c r="Z153" s="43">
        <v>0</v>
      </c>
      <c r="AA153" s="43">
        <v>0</v>
      </c>
      <c r="AB153" s="43">
        <v>0</v>
      </c>
      <c r="AC153" s="14">
        <v>100.00000000000001</v>
      </c>
      <c r="AD153" s="14"/>
      <c r="AE153" s="35">
        <f t="shared" si="29"/>
        <v>67.692307692307693</v>
      </c>
      <c r="AF153" s="35">
        <f t="shared" si="34"/>
        <v>9.7435897435897445</v>
      </c>
      <c r="AG153" s="36">
        <f t="shared" si="30"/>
        <v>0.51282051282051277</v>
      </c>
      <c r="AH153" s="36">
        <f t="shared" si="31"/>
        <v>0</v>
      </c>
      <c r="AI153" s="36">
        <f t="shared" si="32"/>
        <v>15.384615384615385</v>
      </c>
      <c r="AJ153" s="36">
        <f t="shared" si="33"/>
        <v>6.666666666666667</v>
      </c>
      <c r="AK153" s="31">
        <v>100</v>
      </c>
    </row>
    <row r="154" spans="1:37">
      <c r="A154" s="14" t="s">
        <v>201</v>
      </c>
      <c r="B154" s="42">
        <v>58.138525000000001</v>
      </c>
      <c r="C154" s="42">
        <v>-98.129569000000004</v>
      </c>
      <c r="D154" s="14" t="s">
        <v>35</v>
      </c>
      <c r="E154" s="14"/>
      <c r="F154" s="43">
        <v>85.714285714285708</v>
      </c>
      <c r="G154" s="43">
        <v>1.7421602787456445</v>
      </c>
      <c r="H154" s="43">
        <v>0</v>
      </c>
      <c r="I154" s="44">
        <v>0</v>
      </c>
      <c r="J154" s="44">
        <v>0</v>
      </c>
      <c r="K154" s="43">
        <v>0</v>
      </c>
      <c r="L154" s="43">
        <v>0</v>
      </c>
      <c r="M154" s="43">
        <v>0</v>
      </c>
      <c r="N154" s="43">
        <v>0</v>
      </c>
      <c r="O154" s="43">
        <v>1.7421602787456445</v>
      </c>
      <c r="P154" s="43">
        <v>0</v>
      </c>
      <c r="Q154" s="44">
        <v>2.4390243902439024</v>
      </c>
      <c r="R154" s="43">
        <v>0</v>
      </c>
      <c r="S154" s="43">
        <v>4.8780487804878048</v>
      </c>
      <c r="T154" s="43">
        <v>0</v>
      </c>
      <c r="U154" s="43">
        <v>0</v>
      </c>
      <c r="V154" s="43">
        <v>0</v>
      </c>
      <c r="W154" s="43">
        <v>3.484320557491289</v>
      </c>
      <c r="X154" s="43">
        <v>0</v>
      </c>
      <c r="Y154" s="44">
        <v>0</v>
      </c>
      <c r="Z154" s="43">
        <v>0</v>
      </c>
      <c r="AA154" s="43">
        <v>0</v>
      </c>
      <c r="AB154" s="43">
        <v>0</v>
      </c>
      <c r="AC154" s="14">
        <v>99.999999999999986</v>
      </c>
      <c r="AD154" s="14"/>
      <c r="AE154" s="35">
        <f t="shared" si="29"/>
        <v>85.714285714285708</v>
      </c>
      <c r="AF154" s="35">
        <f t="shared" si="34"/>
        <v>4.1811846689895464</v>
      </c>
      <c r="AG154" s="36">
        <f t="shared" si="30"/>
        <v>3.484320557491289</v>
      </c>
      <c r="AH154" s="36">
        <f t="shared" si="31"/>
        <v>0</v>
      </c>
      <c r="AI154" s="36">
        <f t="shared" si="32"/>
        <v>1.7421602787456445</v>
      </c>
      <c r="AJ154" s="36">
        <f t="shared" si="33"/>
        <v>4.8780487804878048</v>
      </c>
      <c r="AK154" s="31">
        <v>99.999999999999986</v>
      </c>
    </row>
    <row r="155" spans="1:37">
      <c r="A155" s="14" t="s">
        <v>202</v>
      </c>
      <c r="B155" s="42">
        <v>58.118777999999999</v>
      </c>
      <c r="C155" s="42">
        <v>-96.675953000000007</v>
      </c>
      <c r="D155" s="14" t="s">
        <v>35</v>
      </c>
      <c r="E155" s="14"/>
      <c r="F155" s="43">
        <v>62.5</v>
      </c>
      <c r="G155" s="43">
        <v>20.833333333333336</v>
      </c>
      <c r="H155" s="43">
        <v>1.0416666666666665</v>
      </c>
      <c r="I155" s="44">
        <v>0</v>
      </c>
      <c r="J155" s="44">
        <v>0</v>
      </c>
      <c r="K155" s="43">
        <v>0</v>
      </c>
      <c r="L155" s="43">
        <v>2.083333333333333</v>
      </c>
      <c r="M155" s="43">
        <v>1.0416666666666665</v>
      </c>
      <c r="N155" s="43">
        <v>0</v>
      </c>
      <c r="O155" s="43">
        <v>0</v>
      </c>
      <c r="P155" s="43">
        <v>3.125</v>
      </c>
      <c r="Q155" s="44">
        <v>2.083333333333333</v>
      </c>
      <c r="R155" s="43">
        <v>0</v>
      </c>
      <c r="S155" s="43">
        <v>6.25</v>
      </c>
      <c r="T155" s="43">
        <v>0</v>
      </c>
      <c r="U155" s="43">
        <v>0</v>
      </c>
      <c r="V155" s="43">
        <v>0</v>
      </c>
      <c r="W155" s="43">
        <v>1.0416666666666665</v>
      </c>
      <c r="X155" s="43">
        <v>0</v>
      </c>
      <c r="Y155" s="44">
        <v>0</v>
      </c>
      <c r="Z155" s="43">
        <v>0</v>
      </c>
      <c r="AA155" s="43">
        <v>0</v>
      </c>
      <c r="AB155" s="43">
        <v>0</v>
      </c>
      <c r="AC155" s="14">
        <v>100.00000000000001</v>
      </c>
      <c r="AD155" s="14"/>
      <c r="AE155" s="35">
        <f t="shared" si="29"/>
        <v>62.5</v>
      </c>
      <c r="AF155" s="35">
        <f t="shared" si="34"/>
        <v>6.25</v>
      </c>
      <c r="AG155" s="36">
        <f t="shared" si="30"/>
        <v>1.0416666666666665</v>
      </c>
      <c r="AH155" s="36">
        <f t="shared" si="31"/>
        <v>0</v>
      </c>
      <c r="AI155" s="36">
        <f t="shared" si="32"/>
        <v>21.875000000000004</v>
      </c>
      <c r="AJ155" s="36">
        <f t="shared" si="33"/>
        <v>8.3333333333333321</v>
      </c>
      <c r="AK155" s="31">
        <v>100</v>
      </c>
    </row>
    <row r="156" spans="1:37">
      <c r="A156" s="14" t="s">
        <v>203</v>
      </c>
      <c r="B156" s="42">
        <v>57.999504999999999</v>
      </c>
      <c r="C156" s="42">
        <v>-95.026251000000002</v>
      </c>
      <c r="D156" s="14" t="s">
        <v>35</v>
      </c>
      <c r="E156" s="14"/>
      <c r="F156" s="43">
        <v>47.79874213836478</v>
      </c>
      <c r="G156" s="43">
        <v>42.767295597484278</v>
      </c>
      <c r="H156" s="43">
        <v>0</v>
      </c>
      <c r="I156" s="44">
        <v>0</v>
      </c>
      <c r="J156" s="44">
        <v>0</v>
      </c>
      <c r="K156" s="43">
        <v>0.62893081761006298</v>
      </c>
      <c r="L156" s="43">
        <v>0</v>
      </c>
      <c r="M156" s="43">
        <v>0</v>
      </c>
      <c r="N156" s="43">
        <v>0</v>
      </c>
      <c r="O156" s="43">
        <v>0</v>
      </c>
      <c r="P156" s="43">
        <v>0</v>
      </c>
      <c r="Q156" s="44">
        <v>6.2893081761006293</v>
      </c>
      <c r="R156" s="43">
        <v>0</v>
      </c>
      <c r="S156" s="43">
        <v>1.257861635220126</v>
      </c>
      <c r="T156" s="43">
        <v>0</v>
      </c>
      <c r="U156" s="43">
        <v>0</v>
      </c>
      <c r="V156" s="43">
        <v>0</v>
      </c>
      <c r="W156" s="43">
        <v>0</v>
      </c>
      <c r="X156" s="43">
        <v>0</v>
      </c>
      <c r="Y156" s="44">
        <v>0</v>
      </c>
      <c r="Z156" s="43">
        <v>0</v>
      </c>
      <c r="AA156" s="43">
        <v>1.257861635220126</v>
      </c>
      <c r="AB156" s="43">
        <v>0</v>
      </c>
      <c r="AC156" s="14">
        <v>100</v>
      </c>
      <c r="AD156" s="14"/>
      <c r="AE156" s="35">
        <f t="shared" si="29"/>
        <v>48.427672955974842</v>
      </c>
      <c r="AF156" s="35">
        <f t="shared" si="34"/>
        <v>6.2893081761006293</v>
      </c>
      <c r="AG156" s="36">
        <f t="shared" si="30"/>
        <v>0</v>
      </c>
      <c r="AH156" s="36">
        <f t="shared" si="31"/>
        <v>0</v>
      </c>
      <c r="AI156" s="36">
        <f t="shared" si="32"/>
        <v>42.767295597484278</v>
      </c>
      <c r="AJ156" s="36">
        <f t="shared" si="33"/>
        <v>2.5157232704402519</v>
      </c>
      <c r="AK156" s="31">
        <v>100</v>
      </c>
    </row>
    <row r="157" spans="1:37">
      <c r="A157" s="14" t="s">
        <v>204</v>
      </c>
      <c r="B157" s="42">
        <v>58.063518999999999</v>
      </c>
      <c r="C157" s="42">
        <v>-95.175218000000001</v>
      </c>
      <c r="D157" s="14" t="s">
        <v>35</v>
      </c>
      <c r="E157" s="14"/>
      <c r="F157" s="43">
        <v>46.012269938650306</v>
      </c>
      <c r="G157" s="43">
        <v>30.674846625766872</v>
      </c>
      <c r="H157" s="43">
        <v>0</v>
      </c>
      <c r="I157" s="44">
        <v>0</v>
      </c>
      <c r="J157" s="44">
        <v>0</v>
      </c>
      <c r="K157" s="43">
        <v>1.2269938650306749</v>
      </c>
      <c r="L157" s="43">
        <v>0</v>
      </c>
      <c r="M157" s="43">
        <v>0</v>
      </c>
      <c r="N157" s="43">
        <v>0</v>
      </c>
      <c r="O157" s="43">
        <v>0</v>
      </c>
      <c r="P157" s="43">
        <v>0</v>
      </c>
      <c r="Q157" s="44">
        <v>10.429447852760736</v>
      </c>
      <c r="R157" s="43">
        <v>0</v>
      </c>
      <c r="S157" s="43">
        <v>4.294478527607362</v>
      </c>
      <c r="T157" s="43">
        <v>0</v>
      </c>
      <c r="U157" s="43">
        <v>0</v>
      </c>
      <c r="V157" s="43">
        <v>0</v>
      </c>
      <c r="W157" s="43">
        <v>1.2269938650306749</v>
      </c>
      <c r="X157" s="43">
        <v>6.1349693251533743</v>
      </c>
      <c r="Y157" s="44">
        <v>0</v>
      </c>
      <c r="Z157" s="43">
        <v>0</v>
      </c>
      <c r="AA157" s="43">
        <v>0</v>
      </c>
      <c r="AB157" s="43">
        <v>0</v>
      </c>
      <c r="AC157" s="14">
        <v>100.00000000000001</v>
      </c>
      <c r="AD157" s="14"/>
      <c r="AE157" s="35">
        <f t="shared" si="29"/>
        <v>47.239263803680984</v>
      </c>
      <c r="AF157" s="35">
        <f t="shared" si="34"/>
        <v>10.429447852760736</v>
      </c>
      <c r="AG157" s="36">
        <f t="shared" si="30"/>
        <v>1.2269938650306749</v>
      </c>
      <c r="AH157" s="36">
        <f t="shared" si="31"/>
        <v>6.1349693251533743</v>
      </c>
      <c r="AI157" s="36">
        <f t="shared" si="32"/>
        <v>30.674846625766872</v>
      </c>
      <c r="AJ157" s="36">
        <f t="shared" si="33"/>
        <v>4.294478527607362</v>
      </c>
      <c r="AK157" s="31">
        <v>100.00000000000001</v>
      </c>
    </row>
    <row r="158" spans="1:37">
      <c r="A158" s="14" t="s">
        <v>205</v>
      </c>
      <c r="B158" s="42">
        <v>58.055864999999997</v>
      </c>
      <c r="C158" s="42">
        <v>-96.926823999999996</v>
      </c>
      <c r="D158" s="14" t="s">
        <v>35</v>
      </c>
      <c r="E158" s="14"/>
      <c r="F158" s="43">
        <v>81.17647058823529</v>
      </c>
      <c r="G158" s="43">
        <v>7.0588235294117645</v>
      </c>
      <c r="H158" s="43">
        <v>0</v>
      </c>
      <c r="I158" s="44">
        <v>0</v>
      </c>
      <c r="J158" s="44">
        <v>0</v>
      </c>
      <c r="K158" s="43">
        <v>0</v>
      </c>
      <c r="L158" s="43">
        <v>0</v>
      </c>
      <c r="M158" s="43">
        <v>0</v>
      </c>
      <c r="N158" s="43">
        <v>0</v>
      </c>
      <c r="O158" s="43">
        <v>0</v>
      </c>
      <c r="P158" s="43">
        <v>0</v>
      </c>
      <c r="Q158" s="44">
        <v>8.8235294117647065</v>
      </c>
      <c r="R158" s="43">
        <v>0</v>
      </c>
      <c r="S158" s="43">
        <v>2.3529411764705883</v>
      </c>
      <c r="T158" s="43">
        <v>0</v>
      </c>
      <c r="U158" s="43">
        <v>0</v>
      </c>
      <c r="V158" s="43">
        <v>0</v>
      </c>
      <c r="W158" s="43">
        <v>0.58823529411764708</v>
      </c>
      <c r="X158" s="43">
        <v>0</v>
      </c>
      <c r="Y158" s="44">
        <v>0</v>
      </c>
      <c r="Z158" s="43">
        <v>0</v>
      </c>
      <c r="AA158" s="43">
        <v>0</v>
      </c>
      <c r="AB158" s="43">
        <v>0</v>
      </c>
      <c r="AC158" s="14">
        <v>100.00000000000001</v>
      </c>
      <c r="AD158" s="14"/>
      <c r="AE158" s="35">
        <f t="shared" si="29"/>
        <v>81.17647058823529</v>
      </c>
      <c r="AF158" s="35">
        <f t="shared" si="34"/>
        <v>8.8235294117647065</v>
      </c>
      <c r="AG158" s="36">
        <f t="shared" si="30"/>
        <v>0.58823529411764708</v>
      </c>
      <c r="AH158" s="36">
        <f t="shared" si="31"/>
        <v>0</v>
      </c>
      <c r="AI158" s="36">
        <f t="shared" si="32"/>
        <v>7.0588235294117645</v>
      </c>
      <c r="AJ158" s="36">
        <f t="shared" si="33"/>
        <v>2.3529411764705883</v>
      </c>
      <c r="AK158" s="31">
        <v>100.00000000000001</v>
      </c>
    </row>
    <row r="159" spans="1:37">
      <c r="A159" s="14" t="s">
        <v>206</v>
      </c>
      <c r="B159" s="42">
        <v>58.322006999999999</v>
      </c>
      <c r="C159" s="42">
        <v>-95.570110999999997</v>
      </c>
      <c r="D159" s="14" t="s">
        <v>35</v>
      </c>
      <c r="E159" s="14"/>
      <c r="F159" s="43">
        <v>54.679802955665025</v>
      </c>
      <c r="G159" s="43">
        <v>31.527093596059114</v>
      </c>
      <c r="H159" s="43">
        <v>0</v>
      </c>
      <c r="I159" s="44">
        <v>0</v>
      </c>
      <c r="J159" s="44">
        <v>0</v>
      </c>
      <c r="K159" s="43">
        <v>0</v>
      </c>
      <c r="L159" s="43">
        <v>0</v>
      </c>
      <c r="M159" s="43">
        <v>0</v>
      </c>
      <c r="N159" s="43">
        <v>0</v>
      </c>
      <c r="O159" s="43">
        <v>0</v>
      </c>
      <c r="P159" s="43">
        <v>0</v>
      </c>
      <c r="Q159" s="44">
        <v>6.403940886699508</v>
      </c>
      <c r="R159" s="43">
        <v>0</v>
      </c>
      <c r="S159" s="43">
        <v>5.9113300492610836</v>
      </c>
      <c r="T159" s="43">
        <v>0</v>
      </c>
      <c r="U159" s="43">
        <v>0</v>
      </c>
      <c r="V159" s="43">
        <v>0</v>
      </c>
      <c r="W159" s="43">
        <v>1.4778325123152709</v>
      </c>
      <c r="X159" s="43">
        <v>0</v>
      </c>
      <c r="Y159" s="44">
        <v>0</v>
      </c>
      <c r="Z159" s="43">
        <v>0</v>
      </c>
      <c r="AA159" s="43">
        <v>0</v>
      </c>
      <c r="AB159" s="43">
        <v>0</v>
      </c>
      <c r="AC159" s="14">
        <v>100</v>
      </c>
      <c r="AD159" s="14"/>
      <c r="AE159" s="35">
        <f t="shared" si="29"/>
        <v>54.679802955665025</v>
      </c>
      <c r="AF159" s="35">
        <f t="shared" si="34"/>
        <v>6.403940886699508</v>
      </c>
      <c r="AG159" s="36">
        <f t="shared" si="30"/>
        <v>1.4778325123152709</v>
      </c>
      <c r="AH159" s="36">
        <f t="shared" si="31"/>
        <v>0</v>
      </c>
      <c r="AI159" s="36">
        <f t="shared" si="32"/>
        <v>31.527093596059114</v>
      </c>
      <c r="AJ159" s="36">
        <f t="shared" si="33"/>
        <v>5.9113300492610836</v>
      </c>
      <c r="AK159" s="31">
        <v>100</v>
      </c>
    </row>
    <row r="160" spans="1:37">
      <c r="A160" s="14" t="s">
        <v>207</v>
      </c>
      <c r="B160" s="42">
        <v>58.373524000000003</v>
      </c>
      <c r="C160" s="42">
        <v>-95.906724999999994</v>
      </c>
      <c r="D160" s="14" t="s">
        <v>35</v>
      </c>
      <c r="E160" s="14"/>
      <c r="F160" s="43">
        <v>78.94736842105263</v>
      </c>
      <c r="G160" s="43">
        <v>9.9415204678362574</v>
      </c>
      <c r="H160" s="43">
        <v>0</v>
      </c>
      <c r="I160" s="44">
        <v>0</v>
      </c>
      <c r="J160" s="44">
        <v>0</v>
      </c>
      <c r="K160" s="43">
        <v>1.1695906432748537</v>
      </c>
      <c r="L160" s="43">
        <v>0.58479532163742687</v>
      </c>
      <c r="M160" s="43">
        <v>0</v>
      </c>
      <c r="N160" s="43">
        <v>0</v>
      </c>
      <c r="O160" s="43">
        <v>0.58479532163742687</v>
      </c>
      <c r="P160" s="43">
        <v>2.9239766081871341</v>
      </c>
      <c r="Q160" s="44">
        <v>1.7543859649122806</v>
      </c>
      <c r="R160" s="43">
        <v>0</v>
      </c>
      <c r="S160" s="43">
        <v>2.3391812865497075</v>
      </c>
      <c r="T160" s="43">
        <v>0</v>
      </c>
      <c r="U160" s="43">
        <v>0</v>
      </c>
      <c r="V160" s="43">
        <v>0</v>
      </c>
      <c r="W160" s="43">
        <v>1.7543859649122806</v>
      </c>
      <c r="X160" s="43">
        <v>0</v>
      </c>
      <c r="Y160" s="44">
        <v>0</v>
      </c>
      <c r="Z160" s="43">
        <v>0</v>
      </c>
      <c r="AA160" s="43">
        <v>0</v>
      </c>
      <c r="AB160" s="43">
        <v>0</v>
      </c>
      <c r="AC160" s="14">
        <v>99.999999999999986</v>
      </c>
      <c r="AD160" s="14"/>
      <c r="AE160" s="35">
        <f t="shared" si="29"/>
        <v>80.116959064327489</v>
      </c>
      <c r="AF160" s="35">
        <f t="shared" si="34"/>
        <v>5.2631578947368416</v>
      </c>
      <c r="AG160" s="36">
        <f t="shared" si="30"/>
        <v>1.7543859649122806</v>
      </c>
      <c r="AH160" s="36">
        <f t="shared" si="31"/>
        <v>0</v>
      </c>
      <c r="AI160" s="36">
        <f t="shared" si="32"/>
        <v>9.9415204678362574</v>
      </c>
      <c r="AJ160" s="36">
        <f t="shared" si="33"/>
        <v>2.9239766081871341</v>
      </c>
      <c r="AK160" s="31">
        <v>99.999999999999986</v>
      </c>
    </row>
    <row r="161" spans="1:37">
      <c r="A161" s="14" t="s">
        <v>208</v>
      </c>
      <c r="B161" s="42">
        <v>58.064042999999998</v>
      </c>
      <c r="C161" s="42">
        <v>-94.814743000000007</v>
      </c>
      <c r="D161" s="14" t="s">
        <v>35</v>
      </c>
      <c r="E161" s="14"/>
      <c r="F161" s="43">
        <v>37.142857142857146</v>
      </c>
      <c r="G161" s="43">
        <v>48</v>
      </c>
      <c r="H161" s="43">
        <v>0</v>
      </c>
      <c r="I161" s="44">
        <v>0</v>
      </c>
      <c r="J161" s="44">
        <v>0</v>
      </c>
      <c r="K161" s="43">
        <v>0</v>
      </c>
      <c r="L161" s="43">
        <v>0</v>
      </c>
      <c r="M161" s="43">
        <v>0</v>
      </c>
      <c r="N161" s="43">
        <v>0</v>
      </c>
      <c r="O161" s="43">
        <v>0</v>
      </c>
      <c r="P161" s="43">
        <v>2.8571428571428572</v>
      </c>
      <c r="Q161" s="44">
        <v>10.285714285714285</v>
      </c>
      <c r="R161" s="43">
        <v>0</v>
      </c>
      <c r="S161" s="43">
        <v>0.5714285714285714</v>
      </c>
      <c r="T161" s="43">
        <v>0</v>
      </c>
      <c r="U161" s="43">
        <v>0</v>
      </c>
      <c r="V161" s="43">
        <v>0</v>
      </c>
      <c r="W161" s="43">
        <v>0.5714285714285714</v>
      </c>
      <c r="X161" s="43">
        <v>0</v>
      </c>
      <c r="Y161" s="44">
        <v>0</v>
      </c>
      <c r="Z161" s="43">
        <v>0</v>
      </c>
      <c r="AA161" s="43">
        <v>0</v>
      </c>
      <c r="AB161" s="43">
        <v>0.5714285714285714</v>
      </c>
      <c r="AC161" s="14">
        <v>99.999999999999986</v>
      </c>
      <c r="AD161" s="14"/>
      <c r="AE161" s="35">
        <f t="shared" si="29"/>
        <v>37.142857142857146</v>
      </c>
      <c r="AF161" s="35">
        <f t="shared" si="34"/>
        <v>13.142857142857142</v>
      </c>
      <c r="AG161" s="36">
        <f t="shared" si="30"/>
        <v>1.1428571428571428</v>
      </c>
      <c r="AH161" s="36">
        <f t="shared" si="31"/>
        <v>0</v>
      </c>
      <c r="AI161" s="36">
        <f t="shared" si="32"/>
        <v>48</v>
      </c>
      <c r="AJ161" s="36">
        <f t="shared" si="33"/>
        <v>0.5714285714285714</v>
      </c>
      <c r="AK161" s="31">
        <v>100.00000000000001</v>
      </c>
    </row>
    <row r="162" spans="1:37">
      <c r="A162" s="17" t="s">
        <v>209</v>
      </c>
      <c r="B162" s="42">
        <v>58.204033000000003</v>
      </c>
      <c r="C162" s="42">
        <v>-97.334635000000006</v>
      </c>
      <c r="D162" s="14" t="s">
        <v>35</v>
      </c>
      <c r="E162" s="17"/>
      <c r="F162" s="43">
        <v>83.11258278145695</v>
      </c>
      <c r="G162" s="43">
        <v>6.9536423841059598</v>
      </c>
      <c r="H162" s="43">
        <v>0</v>
      </c>
      <c r="I162" s="44">
        <v>0</v>
      </c>
      <c r="J162" s="44">
        <v>0</v>
      </c>
      <c r="K162" s="43">
        <v>0.33112582781456956</v>
      </c>
      <c r="L162" s="43">
        <v>0</v>
      </c>
      <c r="M162" s="43">
        <v>0</v>
      </c>
      <c r="N162" s="43">
        <v>0</v>
      </c>
      <c r="O162" s="43">
        <v>0</v>
      </c>
      <c r="P162" s="43">
        <v>0</v>
      </c>
      <c r="Q162" s="44">
        <v>4.6357615894039732</v>
      </c>
      <c r="R162" s="43">
        <v>0</v>
      </c>
      <c r="S162" s="43">
        <v>3.6423841059602649</v>
      </c>
      <c r="T162" s="43">
        <v>0</v>
      </c>
      <c r="U162" s="43">
        <v>0</v>
      </c>
      <c r="V162" s="43">
        <v>0</v>
      </c>
      <c r="W162" s="43">
        <v>0.99337748344370869</v>
      </c>
      <c r="X162" s="43">
        <v>0</v>
      </c>
      <c r="Y162" s="44">
        <v>0</v>
      </c>
      <c r="Z162" s="43">
        <v>0</v>
      </c>
      <c r="AA162" s="43">
        <v>0.33112582781456956</v>
      </c>
      <c r="AB162" s="43">
        <v>0</v>
      </c>
      <c r="AC162" s="14">
        <v>100</v>
      </c>
      <c r="AD162" s="14"/>
      <c r="AE162" s="35">
        <f t="shared" si="29"/>
        <v>83.443708609271525</v>
      </c>
      <c r="AF162" s="35">
        <f t="shared" si="34"/>
        <v>4.6357615894039732</v>
      </c>
      <c r="AG162" s="36">
        <f t="shared" si="30"/>
        <v>0.99337748344370869</v>
      </c>
      <c r="AH162" s="36">
        <f t="shared" si="31"/>
        <v>0</v>
      </c>
      <c r="AI162" s="36">
        <f t="shared" si="32"/>
        <v>6.9536423841059598</v>
      </c>
      <c r="AJ162" s="36">
        <f t="shared" si="33"/>
        <v>3.9735099337748343</v>
      </c>
      <c r="AK162" s="31">
        <v>100</v>
      </c>
    </row>
    <row r="163" spans="1:37">
      <c r="A163" s="14" t="s">
        <v>210</v>
      </c>
      <c r="B163" s="42">
        <v>58.033082999999998</v>
      </c>
      <c r="C163" s="42">
        <v>-94.507802999999996</v>
      </c>
      <c r="D163" s="14" t="s">
        <v>35</v>
      </c>
      <c r="E163" s="14"/>
      <c r="F163" s="43">
        <v>27.380952380952383</v>
      </c>
      <c r="G163" s="43">
        <v>67.063492063492063</v>
      </c>
      <c r="H163" s="43">
        <v>0</v>
      </c>
      <c r="I163" s="44">
        <v>0</v>
      </c>
      <c r="J163" s="44">
        <v>0</v>
      </c>
      <c r="K163" s="43">
        <v>1.5873015873015872</v>
      </c>
      <c r="L163" s="43">
        <v>0</v>
      </c>
      <c r="M163" s="43">
        <v>0</v>
      </c>
      <c r="N163" s="43">
        <v>0</v>
      </c>
      <c r="O163" s="43">
        <v>0</v>
      </c>
      <c r="P163" s="43">
        <v>0</v>
      </c>
      <c r="Q163" s="44">
        <v>3.1746031746031744</v>
      </c>
      <c r="R163" s="43">
        <v>0</v>
      </c>
      <c r="S163" s="43">
        <v>0</v>
      </c>
      <c r="T163" s="43">
        <v>0</v>
      </c>
      <c r="U163" s="43">
        <v>0</v>
      </c>
      <c r="V163" s="43">
        <v>0</v>
      </c>
      <c r="W163" s="43">
        <v>0.3968253968253968</v>
      </c>
      <c r="X163" s="43">
        <v>0</v>
      </c>
      <c r="Y163" s="44">
        <v>0</v>
      </c>
      <c r="Z163" s="43">
        <v>0</v>
      </c>
      <c r="AA163" s="43">
        <v>0</v>
      </c>
      <c r="AB163" s="43">
        <v>0.3968253968253968</v>
      </c>
      <c r="AC163" s="14">
        <v>99.999999999999986</v>
      </c>
      <c r="AD163" s="14"/>
      <c r="AE163" s="35">
        <f t="shared" si="29"/>
        <v>28.968253968253972</v>
      </c>
      <c r="AF163" s="35">
        <f t="shared" si="34"/>
        <v>3.1746031746031744</v>
      </c>
      <c r="AG163" s="36">
        <f t="shared" si="30"/>
        <v>0.79365079365079361</v>
      </c>
      <c r="AH163" s="36">
        <f t="shared" si="31"/>
        <v>0</v>
      </c>
      <c r="AI163" s="36">
        <f t="shared" si="32"/>
        <v>67.063492063492063</v>
      </c>
      <c r="AJ163" s="36">
        <f t="shared" si="33"/>
        <v>0</v>
      </c>
      <c r="AK163" s="31">
        <v>100</v>
      </c>
    </row>
    <row r="164" spans="1:37">
      <c r="A164" s="14" t="s">
        <v>211</v>
      </c>
      <c r="B164" s="42">
        <v>58.104112999999998</v>
      </c>
      <c r="C164" s="42">
        <v>-94.724230000000006</v>
      </c>
      <c r="D164" s="14" t="s">
        <v>35</v>
      </c>
      <c r="E164" s="14"/>
      <c r="F164" s="43">
        <v>26.400000000000002</v>
      </c>
      <c r="G164" s="43">
        <v>61.199999999999996</v>
      </c>
      <c r="H164" s="43">
        <v>0.4</v>
      </c>
      <c r="I164" s="44">
        <v>0</v>
      </c>
      <c r="J164" s="44">
        <v>0</v>
      </c>
      <c r="K164" s="43">
        <v>0</v>
      </c>
      <c r="L164" s="43">
        <v>0</v>
      </c>
      <c r="M164" s="43">
        <v>0</v>
      </c>
      <c r="N164" s="43">
        <v>0</v>
      </c>
      <c r="O164" s="43">
        <v>0</v>
      </c>
      <c r="P164" s="43">
        <v>0</v>
      </c>
      <c r="Q164" s="44">
        <v>9.6</v>
      </c>
      <c r="R164" s="43">
        <v>0</v>
      </c>
      <c r="S164" s="43">
        <v>0.8</v>
      </c>
      <c r="T164" s="43">
        <v>0</v>
      </c>
      <c r="U164" s="43">
        <v>0</v>
      </c>
      <c r="V164" s="43">
        <v>0</v>
      </c>
      <c r="W164" s="43">
        <v>1.2</v>
      </c>
      <c r="X164" s="43">
        <v>0</v>
      </c>
      <c r="Y164" s="44">
        <v>0</v>
      </c>
      <c r="Z164" s="43">
        <v>0</v>
      </c>
      <c r="AA164" s="43">
        <v>0.4</v>
      </c>
      <c r="AB164" s="43">
        <v>0</v>
      </c>
      <c r="AC164" s="14">
        <v>100</v>
      </c>
      <c r="AD164" s="14"/>
      <c r="AE164" s="35">
        <f t="shared" si="29"/>
        <v>26.400000000000002</v>
      </c>
      <c r="AF164" s="35">
        <f t="shared" si="34"/>
        <v>9.6</v>
      </c>
      <c r="AG164" s="36">
        <f t="shared" si="30"/>
        <v>1.2</v>
      </c>
      <c r="AH164" s="36">
        <f t="shared" si="31"/>
        <v>0</v>
      </c>
      <c r="AI164" s="36">
        <f t="shared" si="32"/>
        <v>61.599999999999994</v>
      </c>
      <c r="AJ164" s="36">
        <f t="shared" si="33"/>
        <v>1.2000000000000002</v>
      </c>
      <c r="AK164" s="31">
        <v>100</v>
      </c>
    </row>
    <row r="165" spans="1:37">
      <c r="A165" s="14" t="s">
        <v>212</v>
      </c>
      <c r="B165" s="42">
        <v>58.288375000000002</v>
      </c>
      <c r="C165" s="42">
        <v>-95.736588999999995</v>
      </c>
      <c r="D165" s="14" t="s">
        <v>35</v>
      </c>
      <c r="E165" s="14"/>
      <c r="F165" s="43">
        <v>72.727272727272734</v>
      </c>
      <c r="G165" s="43">
        <v>18.181818181818183</v>
      </c>
      <c r="H165" s="43">
        <v>0</v>
      </c>
      <c r="I165" s="44">
        <v>0</v>
      </c>
      <c r="J165" s="44">
        <v>0</v>
      </c>
      <c r="K165" s="43">
        <v>0</v>
      </c>
      <c r="L165" s="43">
        <v>3.0303030303030303</v>
      </c>
      <c r="M165" s="43">
        <v>0</v>
      </c>
      <c r="N165" s="43">
        <v>0</v>
      </c>
      <c r="O165" s="43">
        <v>0</v>
      </c>
      <c r="P165" s="43">
        <v>0</v>
      </c>
      <c r="Q165" s="44">
        <v>4.5454545454545459</v>
      </c>
      <c r="R165" s="43">
        <v>0</v>
      </c>
      <c r="S165" s="43">
        <v>0</v>
      </c>
      <c r="T165" s="43">
        <v>0</v>
      </c>
      <c r="U165" s="43">
        <v>0</v>
      </c>
      <c r="V165" s="43">
        <v>0</v>
      </c>
      <c r="W165" s="43">
        <v>1.5151515151515151</v>
      </c>
      <c r="X165" s="43">
        <v>0</v>
      </c>
      <c r="Y165" s="44">
        <v>0</v>
      </c>
      <c r="Z165" s="43">
        <v>0</v>
      </c>
      <c r="AA165" s="43">
        <v>0</v>
      </c>
      <c r="AB165" s="43">
        <v>0</v>
      </c>
      <c r="AC165" s="14">
        <v>100.00000000000001</v>
      </c>
      <c r="AD165" s="14"/>
      <c r="AE165" s="35">
        <f t="shared" si="29"/>
        <v>72.727272727272734</v>
      </c>
      <c r="AF165" s="35">
        <f t="shared" si="34"/>
        <v>4.5454545454545459</v>
      </c>
      <c r="AG165" s="36">
        <f t="shared" si="30"/>
        <v>1.5151515151515151</v>
      </c>
      <c r="AH165" s="36">
        <f t="shared" si="31"/>
        <v>0</v>
      </c>
      <c r="AI165" s="36">
        <f t="shared" si="32"/>
        <v>18.181818181818183</v>
      </c>
      <c r="AJ165" s="36">
        <f t="shared" si="33"/>
        <v>3.0303030303030303</v>
      </c>
      <c r="AK165" s="31">
        <v>100.00000000000001</v>
      </c>
    </row>
    <row r="166" spans="1:37">
      <c r="A166" s="14" t="s">
        <v>213</v>
      </c>
      <c r="B166" s="42">
        <v>58.084400000000002</v>
      </c>
      <c r="C166" s="42">
        <v>-96.339040999999995</v>
      </c>
      <c r="D166" s="14" t="s">
        <v>163</v>
      </c>
      <c r="E166" s="14"/>
      <c r="F166" s="43">
        <v>59.523809523809526</v>
      </c>
      <c r="G166" s="43">
        <v>22.61904761904762</v>
      </c>
      <c r="H166" s="43">
        <v>0</v>
      </c>
      <c r="I166" s="44">
        <v>0</v>
      </c>
      <c r="J166" s="44">
        <v>0</v>
      </c>
      <c r="K166" s="43">
        <v>0</v>
      </c>
      <c r="L166" s="43">
        <v>0</v>
      </c>
      <c r="M166" s="43">
        <v>0</v>
      </c>
      <c r="N166" s="43">
        <v>0</v>
      </c>
      <c r="O166" s="43">
        <v>0</v>
      </c>
      <c r="P166" s="43">
        <v>0</v>
      </c>
      <c r="Q166" s="44">
        <v>8.3333333333333321</v>
      </c>
      <c r="R166" s="43">
        <v>0</v>
      </c>
      <c r="S166" s="43">
        <v>9.5238095238095237</v>
      </c>
      <c r="T166" s="43">
        <v>0</v>
      </c>
      <c r="U166" s="43">
        <v>0</v>
      </c>
      <c r="V166" s="43">
        <v>0</v>
      </c>
      <c r="W166" s="43">
        <v>0</v>
      </c>
      <c r="X166" s="43">
        <v>0</v>
      </c>
      <c r="Y166" s="44">
        <v>0</v>
      </c>
      <c r="Z166" s="43">
        <v>0</v>
      </c>
      <c r="AA166" s="43">
        <v>0</v>
      </c>
      <c r="AB166" s="43">
        <v>0</v>
      </c>
      <c r="AC166" s="14">
        <v>99.999999999999986</v>
      </c>
      <c r="AD166" s="14"/>
      <c r="AE166" s="35">
        <f t="shared" si="29"/>
        <v>59.523809523809526</v>
      </c>
      <c r="AF166" s="35">
        <f t="shared" si="34"/>
        <v>8.3333333333333321</v>
      </c>
      <c r="AG166" s="36">
        <f t="shared" si="30"/>
        <v>0</v>
      </c>
      <c r="AH166" s="36">
        <f t="shared" si="31"/>
        <v>0</v>
      </c>
      <c r="AI166" s="36">
        <f t="shared" si="32"/>
        <v>22.61904761904762</v>
      </c>
      <c r="AJ166" s="36">
        <f t="shared" si="33"/>
        <v>9.5238095238095237</v>
      </c>
      <c r="AK166" s="31">
        <v>100</v>
      </c>
    </row>
    <row r="167" spans="1:37">
      <c r="A167" s="14" t="s">
        <v>214</v>
      </c>
      <c r="B167" s="42">
        <v>58.233829999999998</v>
      </c>
      <c r="C167" s="42">
        <v>-95.200914999999995</v>
      </c>
      <c r="D167" s="14" t="s">
        <v>35</v>
      </c>
      <c r="E167" s="14"/>
      <c r="F167" s="43">
        <v>51.555555555555557</v>
      </c>
      <c r="G167" s="43">
        <v>39.555555555555557</v>
      </c>
      <c r="H167" s="43">
        <v>0.88888888888888884</v>
      </c>
      <c r="I167" s="44">
        <v>0</v>
      </c>
      <c r="J167" s="44">
        <v>0</v>
      </c>
      <c r="K167" s="43">
        <v>0.44444444444444442</v>
      </c>
      <c r="L167" s="43">
        <v>0</v>
      </c>
      <c r="M167" s="43">
        <v>0</v>
      </c>
      <c r="N167" s="43">
        <v>0</v>
      </c>
      <c r="O167" s="43">
        <v>0</v>
      </c>
      <c r="P167" s="43">
        <v>0</v>
      </c>
      <c r="Q167" s="44">
        <v>3.5555555555555554</v>
      </c>
      <c r="R167" s="43">
        <v>0</v>
      </c>
      <c r="S167" s="43">
        <v>2.666666666666667</v>
      </c>
      <c r="T167" s="43">
        <v>0</v>
      </c>
      <c r="U167" s="43">
        <v>0</v>
      </c>
      <c r="V167" s="43">
        <v>0</v>
      </c>
      <c r="W167" s="43">
        <v>1.3333333333333335</v>
      </c>
      <c r="X167" s="43">
        <v>0</v>
      </c>
      <c r="Y167" s="44">
        <v>0</v>
      </c>
      <c r="Z167" s="43">
        <v>0</v>
      </c>
      <c r="AA167" s="43">
        <v>0</v>
      </c>
      <c r="AB167" s="43">
        <v>0</v>
      </c>
      <c r="AC167" s="14">
        <v>100</v>
      </c>
      <c r="AD167" s="14"/>
      <c r="AE167" s="35">
        <f t="shared" si="29"/>
        <v>52</v>
      </c>
      <c r="AF167" s="35">
        <f t="shared" si="34"/>
        <v>3.5555555555555554</v>
      </c>
      <c r="AG167" s="36">
        <f t="shared" si="30"/>
        <v>1.3333333333333335</v>
      </c>
      <c r="AH167" s="36">
        <f t="shared" si="31"/>
        <v>0</v>
      </c>
      <c r="AI167" s="36">
        <f t="shared" si="32"/>
        <v>40.444444444444443</v>
      </c>
      <c r="AJ167" s="36">
        <f t="shared" si="33"/>
        <v>2.666666666666667</v>
      </c>
      <c r="AK167" s="31">
        <v>100.00000000000001</v>
      </c>
    </row>
    <row r="168" spans="1:37">
      <c r="A168" s="17" t="s">
        <v>215</v>
      </c>
      <c r="B168" s="42">
        <v>58.512726999999998</v>
      </c>
      <c r="C168" s="42">
        <v>-96.763377000000006</v>
      </c>
      <c r="D168" s="14" t="s">
        <v>35</v>
      </c>
      <c r="E168" s="17"/>
      <c r="F168" s="43">
        <v>67.820069204152247</v>
      </c>
      <c r="G168" s="43">
        <v>13.148788927335639</v>
      </c>
      <c r="H168" s="43">
        <v>0</v>
      </c>
      <c r="I168" s="44">
        <v>0</v>
      </c>
      <c r="J168" s="44">
        <v>0</v>
      </c>
      <c r="K168" s="43">
        <v>0</v>
      </c>
      <c r="L168" s="43">
        <v>0</v>
      </c>
      <c r="M168" s="43">
        <v>2.0761245674740483</v>
      </c>
      <c r="N168" s="43">
        <v>0</v>
      </c>
      <c r="O168" s="43">
        <v>0</v>
      </c>
      <c r="P168" s="43">
        <v>0</v>
      </c>
      <c r="Q168" s="44">
        <v>11.418685121107266</v>
      </c>
      <c r="R168" s="43">
        <v>0</v>
      </c>
      <c r="S168" s="43">
        <v>3.1141868512110724</v>
      </c>
      <c r="T168" s="43">
        <v>0</v>
      </c>
      <c r="U168" s="43">
        <v>0</v>
      </c>
      <c r="V168" s="43">
        <v>0</v>
      </c>
      <c r="W168" s="43">
        <v>1.7301038062283738</v>
      </c>
      <c r="X168" s="43">
        <v>0</v>
      </c>
      <c r="Y168" s="44">
        <v>0</v>
      </c>
      <c r="Z168" s="43">
        <v>0</v>
      </c>
      <c r="AA168" s="43">
        <v>0.69204152249134954</v>
      </c>
      <c r="AB168" s="43">
        <v>0</v>
      </c>
      <c r="AC168" s="14">
        <v>100.00000000000001</v>
      </c>
      <c r="AD168" s="14"/>
      <c r="AE168" s="35">
        <f t="shared" si="29"/>
        <v>67.820069204152247</v>
      </c>
      <c r="AF168" s="35">
        <f t="shared" si="34"/>
        <v>13.494809688581315</v>
      </c>
      <c r="AG168" s="36">
        <f t="shared" si="30"/>
        <v>1.7301038062283738</v>
      </c>
      <c r="AH168" s="36">
        <f t="shared" si="31"/>
        <v>0</v>
      </c>
      <c r="AI168" s="36">
        <f t="shared" si="32"/>
        <v>13.148788927335639</v>
      </c>
      <c r="AJ168" s="36">
        <f t="shared" si="33"/>
        <v>3.8062283737024218</v>
      </c>
      <c r="AK168" s="31">
        <v>100</v>
      </c>
    </row>
    <row r="169" spans="1:37">
      <c r="A169" s="17" t="s">
        <v>216</v>
      </c>
      <c r="B169" s="42">
        <v>58.516035000000002</v>
      </c>
      <c r="C169" s="42">
        <v>-96.620102000000003</v>
      </c>
      <c r="D169" s="14" t="s">
        <v>35</v>
      </c>
      <c r="E169" s="17"/>
      <c r="F169" s="43">
        <v>49.082568807339449</v>
      </c>
      <c r="G169" s="43">
        <v>28.899082568807337</v>
      </c>
      <c r="H169" s="43">
        <v>0</v>
      </c>
      <c r="I169" s="44">
        <v>0</v>
      </c>
      <c r="J169" s="44">
        <v>0</v>
      </c>
      <c r="K169" s="43">
        <v>0</v>
      </c>
      <c r="L169" s="43">
        <v>0</v>
      </c>
      <c r="M169" s="43">
        <v>0</v>
      </c>
      <c r="N169" s="43">
        <v>0</v>
      </c>
      <c r="O169" s="43">
        <v>0</v>
      </c>
      <c r="P169" s="43">
        <v>0</v>
      </c>
      <c r="Q169" s="44">
        <v>9.1743119266055047</v>
      </c>
      <c r="R169" s="43">
        <v>0</v>
      </c>
      <c r="S169" s="43">
        <v>5.9633027522935782</v>
      </c>
      <c r="T169" s="43">
        <v>0.91743119266055051</v>
      </c>
      <c r="U169" s="43">
        <v>0</v>
      </c>
      <c r="V169" s="43">
        <v>0</v>
      </c>
      <c r="W169" s="43">
        <v>3.2110091743119269</v>
      </c>
      <c r="X169" s="43">
        <v>2.7522935779816518</v>
      </c>
      <c r="Y169" s="44">
        <v>0</v>
      </c>
      <c r="Z169" s="43">
        <v>0</v>
      </c>
      <c r="AA169" s="43">
        <v>0</v>
      </c>
      <c r="AB169" s="43">
        <v>0</v>
      </c>
      <c r="AC169" s="14">
        <v>99.999999999999986</v>
      </c>
      <c r="AD169" s="14"/>
      <c r="AE169" s="35">
        <f t="shared" si="29"/>
        <v>49.082568807339449</v>
      </c>
      <c r="AF169" s="35">
        <f t="shared" si="34"/>
        <v>9.1743119266055047</v>
      </c>
      <c r="AG169" s="36">
        <f t="shared" si="30"/>
        <v>3.2110091743119269</v>
      </c>
      <c r="AH169" s="36">
        <f t="shared" si="31"/>
        <v>2.7522935779816518</v>
      </c>
      <c r="AI169" s="36">
        <f t="shared" si="32"/>
        <v>28.899082568807337</v>
      </c>
      <c r="AJ169" s="36">
        <f t="shared" si="33"/>
        <v>5.9633027522935782</v>
      </c>
      <c r="AK169" s="31">
        <v>100</v>
      </c>
    </row>
    <row r="170" spans="1:37">
      <c r="A170" s="17" t="s">
        <v>217</v>
      </c>
      <c r="B170" s="42">
        <v>58.558044000000002</v>
      </c>
      <c r="C170" s="42">
        <v>-96.267204000000007</v>
      </c>
      <c r="D170" s="14" t="s">
        <v>35</v>
      </c>
      <c r="E170" s="17"/>
      <c r="F170" s="43">
        <v>86.345381526104418</v>
      </c>
      <c r="G170" s="43">
        <v>0</v>
      </c>
      <c r="H170" s="43">
        <v>0</v>
      </c>
      <c r="I170" s="44">
        <v>0</v>
      </c>
      <c r="J170" s="44">
        <v>0</v>
      </c>
      <c r="K170" s="43">
        <v>0</v>
      </c>
      <c r="L170" s="43">
        <v>0</v>
      </c>
      <c r="M170" s="43">
        <v>1.6064257028112447</v>
      </c>
      <c r="N170" s="43">
        <v>0</v>
      </c>
      <c r="O170" s="43">
        <v>0</v>
      </c>
      <c r="P170" s="43">
        <v>6.024096385542169</v>
      </c>
      <c r="Q170" s="44">
        <v>0</v>
      </c>
      <c r="R170" s="43">
        <v>0</v>
      </c>
      <c r="S170" s="43">
        <v>4.4176706827309236</v>
      </c>
      <c r="T170" s="43">
        <v>0</v>
      </c>
      <c r="U170" s="43">
        <v>0</v>
      </c>
      <c r="V170" s="43">
        <v>0</v>
      </c>
      <c r="W170" s="43">
        <v>1.6064257028112447</v>
      </c>
      <c r="X170" s="43">
        <v>0</v>
      </c>
      <c r="Y170" s="44">
        <v>0</v>
      </c>
      <c r="Z170" s="43">
        <v>0</v>
      </c>
      <c r="AA170" s="43">
        <v>0</v>
      </c>
      <c r="AB170" s="43">
        <v>0</v>
      </c>
      <c r="AC170" s="14">
        <v>100.00000000000001</v>
      </c>
      <c r="AD170" s="14"/>
      <c r="AE170" s="35">
        <f t="shared" si="29"/>
        <v>86.345381526104418</v>
      </c>
      <c r="AF170" s="35">
        <f t="shared" si="34"/>
        <v>7.6305220883534135</v>
      </c>
      <c r="AG170" s="36">
        <f t="shared" si="30"/>
        <v>1.6064257028112447</v>
      </c>
      <c r="AH170" s="36">
        <f t="shared" si="31"/>
        <v>0</v>
      </c>
      <c r="AI170" s="36">
        <f t="shared" si="32"/>
        <v>0</v>
      </c>
      <c r="AJ170" s="36">
        <f t="shared" si="33"/>
        <v>4.4176706827309236</v>
      </c>
      <c r="AK170" s="31">
        <v>100.00000000000001</v>
      </c>
    </row>
    <row r="171" spans="1:37">
      <c r="A171" s="14" t="s">
        <v>218</v>
      </c>
      <c r="B171" s="42">
        <v>58.572842000000001</v>
      </c>
      <c r="C171" s="42">
        <v>-96.097438999999994</v>
      </c>
      <c r="D171" s="14" t="s">
        <v>35</v>
      </c>
      <c r="E171" s="14"/>
      <c r="F171" s="43">
        <v>79.057591623036643</v>
      </c>
      <c r="G171" s="43">
        <v>5.2356020942408374</v>
      </c>
      <c r="H171" s="43">
        <v>0</v>
      </c>
      <c r="I171" s="44">
        <v>0</v>
      </c>
      <c r="J171" s="44">
        <v>0</v>
      </c>
      <c r="K171" s="43">
        <v>0</v>
      </c>
      <c r="L171" s="43">
        <v>2.0942408376963351</v>
      </c>
      <c r="M171" s="43">
        <v>0</v>
      </c>
      <c r="N171" s="43">
        <v>0</v>
      </c>
      <c r="O171" s="43">
        <v>1.5706806282722512</v>
      </c>
      <c r="P171" s="43">
        <v>1.0471204188481675</v>
      </c>
      <c r="Q171" s="44">
        <v>8.3769633507853403</v>
      </c>
      <c r="R171" s="43">
        <v>0</v>
      </c>
      <c r="S171" s="43">
        <v>2.0942408376963351</v>
      </c>
      <c r="T171" s="43">
        <v>0</v>
      </c>
      <c r="U171" s="43">
        <v>0</v>
      </c>
      <c r="V171" s="43">
        <v>0</v>
      </c>
      <c r="W171" s="43">
        <v>0</v>
      </c>
      <c r="X171" s="43">
        <v>0</v>
      </c>
      <c r="Y171" s="44">
        <v>0</v>
      </c>
      <c r="Z171" s="43">
        <v>0</v>
      </c>
      <c r="AA171" s="43">
        <v>0</v>
      </c>
      <c r="AB171" s="43">
        <v>0.52356020942408377</v>
      </c>
      <c r="AC171" s="14">
        <v>100</v>
      </c>
      <c r="AD171" s="14"/>
      <c r="AE171" s="35">
        <f t="shared" si="29"/>
        <v>79.057591623036643</v>
      </c>
      <c r="AF171" s="35">
        <f t="shared" si="34"/>
        <v>10.99476439790576</v>
      </c>
      <c r="AG171" s="36">
        <f t="shared" si="30"/>
        <v>0.52356020942408377</v>
      </c>
      <c r="AH171" s="36">
        <f t="shared" si="31"/>
        <v>0</v>
      </c>
      <c r="AI171" s="36">
        <f t="shared" si="32"/>
        <v>5.2356020942408374</v>
      </c>
      <c r="AJ171" s="36">
        <f t="shared" si="33"/>
        <v>4.1884816753926701</v>
      </c>
      <c r="AK171" s="31">
        <v>99.999999999999986</v>
      </c>
    </row>
    <row r="172" spans="1:37">
      <c r="A172" s="17" t="s">
        <v>219</v>
      </c>
      <c r="B172" s="42">
        <v>58.496336999999997</v>
      </c>
      <c r="C172" s="42">
        <v>-96.417271999999997</v>
      </c>
      <c r="D172" s="14" t="s">
        <v>35</v>
      </c>
      <c r="E172" s="17"/>
      <c r="F172" s="43">
        <v>66.666666666666657</v>
      </c>
      <c r="G172" s="43">
        <v>7.8703703703703702</v>
      </c>
      <c r="H172" s="43">
        <v>0</v>
      </c>
      <c r="I172" s="44">
        <v>0</v>
      </c>
      <c r="J172" s="44">
        <v>0</v>
      </c>
      <c r="K172" s="43">
        <v>0</v>
      </c>
      <c r="L172" s="43">
        <v>1.3888888888888888</v>
      </c>
      <c r="M172" s="43">
        <v>0</v>
      </c>
      <c r="N172" s="43">
        <v>0</v>
      </c>
      <c r="O172" s="43">
        <v>0</v>
      </c>
      <c r="P172" s="43">
        <v>13.425925925925927</v>
      </c>
      <c r="Q172" s="44">
        <v>4.1666666666666661</v>
      </c>
      <c r="R172" s="43">
        <v>0</v>
      </c>
      <c r="S172" s="43">
        <v>6.0185185185185182</v>
      </c>
      <c r="T172" s="43">
        <v>0</v>
      </c>
      <c r="U172" s="43">
        <v>0</v>
      </c>
      <c r="V172" s="43">
        <v>0</v>
      </c>
      <c r="W172" s="43">
        <v>0.46296296296296291</v>
      </c>
      <c r="X172" s="43">
        <v>0</v>
      </c>
      <c r="Y172" s="44">
        <v>0</v>
      </c>
      <c r="Z172" s="43">
        <v>0</v>
      </c>
      <c r="AA172" s="43">
        <v>0</v>
      </c>
      <c r="AB172" s="43">
        <v>0</v>
      </c>
      <c r="AC172" s="14">
        <v>99.999999999999986</v>
      </c>
      <c r="AD172" s="14"/>
      <c r="AE172" s="35">
        <f t="shared" si="29"/>
        <v>66.666666666666657</v>
      </c>
      <c r="AF172" s="35">
        <f t="shared" si="34"/>
        <v>17.592592592592595</v>
      </c>
      <c r="AG172" s="36">
        <f t="shared" si="30"/>
        <v>0.46296296296296291</v>
      </c>
      <c r="AH172" s="36">
        <f t="shared" si="31"/>
        <v>0</v>
      </c>
      <c r="AI172" s="36">
        <f t="shared" si="32"/>
        <v>7.8703703703703702</v>
      </c>
      <c r="AJ172" s="36">
        <f t="shared" si="33"/>
        <v>7.4074074074074066</v>
      </c>
      <c r="AK172" s="31">
        <v>99.999999999999986</v>
      </c>
    </row>
    <row r="173" spans="1:37">
      <c r="A173" s="14" t="s">
        <v>220</v>
      </c>
      <c r="B173" s="42">
        <v>58.091028999999999</v>
      </c>
      <c r="C173" s="42">
        <v>-95.395021999999997</v>
      </c>
      <c r="D173" s="14" t="s">
        <v>35</v>
      </c>
      <c r="E173" s="14"/>
      <c r="F173" s="43">
        <v>70.202020202020194</v>
      </c>
      <c r="G173" s="43">
        <v>17.676767676767678</v>
      </c>
      <c r="H173" s="43">
        <v>0.50505050505050508</v>
      </c>
      <c r="I173" s="44">
        <v>0</v>
      </c>
      <c r="J173" s="44">
        <v>0</v>
      </c>
      <c r="K173" s="43">
        <v>0</v>
      </c>
      <c r="L173" s="43">
        <v>0</v>
      </c>
      <c r="M173" s="43">
        <v>4.0404040404040407</v>
      </c>
      <c r="N173" s="43">
        <v>0</v>
      </c>
      <c r="O173" s="43">
        <v>0</v>
      </c>
      <c r="P173" s="43">
        <v>1.0101010101010102</v>
      </c>
      <c r="Q173" s="44">
        <v>5.0505050505050502</v>
      </c>
      <c r="R173" s="43">
        <v>0</v>
      </c>
      <c r="S173" s="43">
        <v>0.50505050505050508</v>
      </c>
      <c r="T173" s="43">
        <v>0</v>
      </c>
      <c r="U173" s="43">
        <v>0</v>
      </c>
      <c r="V173" s="43">
        <v>0</v>
      </c>
      <c r="W173" s="43">
        <v>1.0101010101010102</v>
      </c>
      <c r="X173" s="43">
        <v>0</v>
      </c>
      <c r="Y173" s="44">
        <v>0</v>
      </c>
      <c r="Z173" s="43">
        <v>0</v>
      </c>
      <c r="AA173" s="43">
        <v>0</v>
      </c>
      <c r="AB173" s="43">
        <v>0</v>
      </c>
      <c r="AC173" s="14">
        <v>100</v>
      </c>
      <c r="AD173" s="14"/>
      <c r="AE173" s="35">
        <f t="shared" si="29"/>
        <v>70.202020202020194</v>
      </c>
      <c r="AF173" s="35">
        <f t="shared" si="34"/>
        <v>10.1010101010101</v>
      </c>
      <c r="AG173" s="36">
        <f t="shared" si="30"/>
        <v>1.0101010101010102</v>
      </c>
      <c r="AH173" s="36">
        <f t="shared" si="31"/>
        <v>0</v>
      </c>
      <c r="AI173" s="36">
        <f t="shared" si="32"/>
        <v>18.181818181818183</v>
      </c>
      <c r="AJ173" s="36">
        <f t="shared" si="33"/>
        <v>0.50505050505050508</v>
      </c>
      <c r="AK173" s="31">
        <v>100</v>
      </c>
    </row>
    <row r="174" spans="1:37">
      <c r="A174" s="17" t="s">
        <v>221</v>
      </c>
      <c r="B174" s="42">
        <v>58.620167000000002</v>
      </c>
      <c r="C174" s="42">
        <v>-95.407855999999995</v>
      </c>
      <c r="D174" s="17" t="s">
        <v>74</v>
      </c>
      <c r="E174" s="17"/>
      <c r="F174" s="43">
        <v>75.987841945288764</v>
      </c>
      <c r="G174" s="43">
        <v>10.94224924012158</v>
      </c>
      <c r="H174" s="43">
        <v>0</v>
      </c>
      <c r="I174" s="44">
        <v>0</v>
      </c>
      <c r="J174" s="44">
        <v>0</v>
      </c>
      <c r="K174" s="43">
        <v>2.735562310030395</v>
      </c>
      <c r="L174" s="43">
        <v>0</v>
      </c>
      <c r="M174" s="43">
        <v>0</v>
      </c>
      <c r="N174" s="43">
        <v>0</v>
      </c>
      <c r="O174" s="43">
        <v>1.21580547112462</v>
      </c>
      <c r="P174" s="43">
        <v>0.91185410334346495</v>
      </c>
      <c r="Q174" s="44">
        <v>2.735562310030395</v>
      </c>
      <c r="R174" s="43">
        <v>0</v>
      </c>
      <c r="S174" s="43">
        <v>3.9513677811550152</v>
      </c>
      <c r="T174" s="43">
        <v>0</v>
      </c>
      <c r="U174" s="43">
        <v>0</v>
      </c>
      <c r="V174" s="43">
        <v>0</v>
      </c>
      <c r="W174" s="43">
        <v>1.5197568389057752</v>
      </c>
      <c r="X174" s="43">
        <v>0</v>
      </c>
      <c r="Y174" s="44">
        <v>0</v>
      </c>
      <c r="Z174" s="43">
        <v>0</v>
      </c>
      <c r="AA174" s="43">
        <v>0</v>
      </c>
      <c r="AB174" s="43">
        <v>0</v>
      </c>
      <c r="AC174" s="14">
        <v>100</v>
      </c>
      <c r="AD174" s="14"/>
      <c r="AE174" s="35">
        <f t="shared" si="29"/>
        <v>78.723404255319153</v>
      </c>
      <c r="AF174" s="35">
        <f t="shared" si="34"/>
        <v>4.86322188449848</v>
      </c>
      <c r="AG174" s="36">
        <f t="shared" si="30"/>
        <v>1.5197568389057752</v>
      </c>
      <c r="AH174" s="36">
        <f t="shared" si="31"/>
        <v>0</v>
      </c>
      <c r="AI174" s="36">
        <f t="shared" si="32"/>
        <v>10.94224924012158</v>
      </c>
      <c r="AJ174" s="36">
        <f t="shared" si="33"/>
        <v>3.9513677811550152</v>
      </c>
      <c r="AK174" s="31">
        <v>100.00000000000001</v>
      </c>
    </row>
    <row r="175" spans="1:37">
      <c r="A175" s="17" t="s">
        <v>222</v>
      </c>
      <c r="B175" s="42">
        <v>58.539048000000001</v>
      </c>
      <c r="C175" s="42">
        <v>-95.977402999999995</v>
      </c>
      <c r="D175" s="17" t="s">
        <v>35</v>
      </c>
      <c r="E175" s="17"/>
      <c r="F175" s="43">
        <v>54.54545454545454</v>
      </c>
      <c r="G175" s="43">
        <v>10.909090909090908</v>
      </c>
      <c r="H175" s="43">
        <v>0</v>
      </c>
      <c r="I175" s="44">
        <v>0</v>
      </c>
      <c r="J175" s="44">
        <v>0</v>
      </c>
      <c r="K175" s="43">
        <v>0</v>
      </c>
      <c r="L175" s="43">
        <v>0</v>
      </c>
      <c r="M175" s="43">
        <v>0</v>
      </c>
      <c r="N175" s="43">
        <v>0</v>
      </c>
      <c r="O175" s="43">
        <v>0</v>
      </c>
      <c r="P175" s="43">
        <v>21.818181818181817</v>
      </c>
      <c r="Q175" s="44">
        <v>3.6363636363636362</v>
      </c>
      <c r="R175" s="43">
        <v>0</v>
      </c>
      <c r="S175" s="43">
        <v>7.2727272727272725</v>
      </c>
      <c r="T175" s="43">
        <v>0</v>
      </c>
      <c r="U175" s="43">
        <v>0</v>
      </c>
      <c r="V175" s="43">
        <v>0</v>
      </c>
      <c r="W175" s="43">
        <v>1.8181818181818181</v>
      </c>
      <c r="X175" s="43">
        <v>0</v>
      </c>
      <c r="Y175" s="44">
        <v>0</v>
      </c>
      <c r="Z175" s="43">
        <v>0</v>
      </c>
      <c r="AA175" s="43">
        <v>0</v>
      </c>
      <c r="AB175" s="43">
        <v>0</v>
      </c>
      <c r="AC175" s="14">
        <v>99.999999999999986</v>
      </c>
      <c r="AD175" s="14"/>
      <c r="AE175" s="35">
        <f t="shared" si="29"/>
        <v>54.54545454545454</v>
      </c>
      <c r="AF175" s="35">
        <f t="shared" si="34"/>
        <v>25.454545454545453</v>
      </c>
      <c r="AG175" s="36">
        <f t="shared" si="30"/>
        <v>1.8181818181818181</v>
      </c>
      <c r="AH175" s="36">
        <f t="shared" si="31"/>
        <v>0</v>
      </c>
      <c r="AI175" s="36">
        <f t="shared" si="32"/>
        <v>10.909090909090908</v>
      </c>
      <c r="AJ175" s="36">
        <f t="shared" si="33"/>
        <v>7.2727272727272725</v>
      </c>
      <c r="AK175" s="31">
        <v>99.999999999999986</v>
      </c>
    </row>
    <row r="176" spans="1:37">
      <c r="A176" s="17" t="s">
        <v>223</v>
      </c>
      <c r="B176" s="42">
        <v>58.382122000000003</v>
      </c>
      <c r="C176" s="42">
        <v>-94.974490000000003</v>
      </c>
      <c r="D176" s="17" t="s">
        <v>35</v>
      </c>
      <c r="E176" s="17"/>
      <c r="F176" s="43">
        <v>50.347222222222221</v>
      </c>
      <c r="G176" s="43">
        <v>40.625</v>
      </c>
      <c r="H176" s="43">
        <v>0</v>
      </c>
      <c r="I176" s="44">
        <v>0</v>
      </c>
      <c r="J176" s="44">
        <v>0</v>
      </c>
      <c r="K176" s="43">
        <v>0</v>
      </c>
      <c r="L176" s="43">
        <v>0.34722222222222221</v>
      </c>
      <c r="M176" s="43">
        <v>1.0416666666666665</v>
      </c>
      <c r="N176" s="43">
        <v>0</v>
      </c>
      <c r="O176" s="43">
        <v>0</v>
      </c>
      <c r="P176" s="43">
        <v>1.0416666666666665</v>
      </c>
      <c r="Q176" s="44">
        <v>4.8611111111111116</v>
      </c>
      <c r="R176" s="43">
        <v>0</v>
      </c>
      <c r="S176" s="43">
        <v>1.0416666666666665</v>
      </c>
      <c r="T176" s="43">
        <v>0</v>
      </c>
      <c r="U176" s="43">
        <v>0</v>
      </c>
      <c r="V176" s="43">
        <v>0</v>
      </c>
      <c r="W176" s="43">
        <v>0.69444444444444442</v>
      </c>
      <c r="X176" s="43">
        <v>0</v>
      </c>
      <c r="Y176" s="44">
        <v>0</v>
      </c>
      <c r="Z176" s="43">
        <v>0</v>
      </c>
      <c r="AA176" s="43">
        <v>0</v>
      </c>
      <c r="AB176" s="43">
        <v>0</v>
      </c>
      <c r="AC176" s="14">
        <v>100.00000000000003</v>
      </c>
      <c r="AD176" s="14"/>
      <c r="AE176" s="35">
        <f t="shared" si="29"/>
        <v>50.347222222222221</v>
      </c>
      <c r="AF176" s="35">
        <f t="shared" si="34"/>
        <v>6.9444444444444446</v>
      </c>
      <c r="AG176" s="36">
        <f t="shared" si="30"/>
        <v>0.69444444444444442</v>
      </c>
      <c r="AH176" s="36">
        <f t="shared" si="31"/>
        <v>0</v>
      </c>
      <c r="AI176" s="36">
        <f t="shared" si="32"/>
        <v>40.625</v>
      </c>
      <c r="AJ176" s="36">
        <f t="shared" si="33"/>
        <v>1.3888888888888888</v>
      </c>
      <c r="AK176" s="31">
        <v>100</v>
      </c>
    </row>
    <row r="177" spans="1:37">
      <c r="A177" s="17" t="s">
        <v>224</v>
      </c>
      <c r="B177" s="42">
        <v>58.538241999999997</v>
      </c>
      <c r="C177" s="42">
        <v>-96.046599000000001</v>
      </c>
      <c r="D177" s="17" t="s">
        <v>35</v>
      </c>
      <c r="E177" s="17"/>
      <c r="F177" s="43">
        <v>61.151079136690647</v>
      </c>
      <c r="G177" s="43">
        <v>21.582733812949641</v>
      </c>
      <c r="H177" s="43">
        <v>0</v>
      </c>
      <c r="I177" s="44">
        <v>0</v>
      </c>
      <c r="J177" s="44">
        <v>0</v>
      </c>
      <c r="K177" s="43">
        <v>1.4388489208633095</v>
      </c>
      <c r="L177" s="43">
        <v>0</v>
      </c>
      <c r="M177" s="43">
        <v>0.71942446043165476</v>
      </c>
      <c r="N177" s="43">
        <v>0</v>
      </c>
      <c r="O177" s="43">
        <v>0</v>
      </c>
      <c r="P177" s="43">
        <v>2.877697841726619</v>
      </c>
      <c r="Q177" s="44">
        <v>8.6330935251798557</v>
      </c>
      <c r="R177" s="43">
        <v>0</v>
      </c>
      <c r="S177" s="43">
        <v>2.877697841726619</v>
      </c>
      <c r="T177" s="43">
        <v>0</v>
      </c>
      <c r="U177" s="43">
        <v>0</v>
      </c>
      <c r="V177" s="43">
        <v>0</v>
      </c>
      <c r="W177" s="43">
        <v>0.71942446043165476</v>
      </c>
      <c r="X177" s="43">
        <v>0</v>
      </c>
      <c r="Y177" s="44">
        <v>0</v>
      </c>
      <c r="Z177" s="43">
        <v>0</v>
      </c>
      <c r="AA177" s="43">
        <v>0</v>
      </c>
      <c r="AB177" s="43">
        <v>0</v>
      </c>
      <c r="AC177" s="14">
        <v>99.999999999999986</v>
      </c>
      <c r="AD177" s="14"/>
      <c r="AE177" s="35">
        <f t="shared" si="29"/>
        <v>62.589928057553955</v>
      </c>
      <c r="AF177" s="35">
        <f t="shared" si="34"/>
        <v>12.23021582733813</v>
      </c>
      <c r="AG177" s="36">
        <f t="shared" si="30"/>
        <v>0.71942446043165476</v>
      </c>
      <c r="AH177" s="36">
        <f t="shared" si="31"/>
        <v>0</v>
      </c>
      <c r="AI177" s="36">
        <f t="shared" si="32"/>
        <v>21.582733812949641</v>
      </c>
      <c r="AJ177" s="36">
        <f t="shared" si="33"/>
        <v>2.877697841726619</v>
      </c>
      <c r="AK177" s="31">
        <v>100</v>
      </c>
    </row>
    <row r="178" spans="1:37">
      <c r="A178" s="17" t="s">
        <v>225</v>
      </c>
      <c r="B178" s="42">
        <v>58.141832000000001</v>
      </c>
      <c r="C178" s="42">
        <v>-98.149328999999994</v>
      </c>
      <c r="D178" s="17" t="s">
        <v>35</v>
      </c>
      <c r="E178" s="17"/>
      <c r="F178" s="43">
        <v>98.360655737704917</v>
      </c>
      <c r="G178" s="43">
        <v>0</v>
      </c>
      <c r="H178" s="43">
        <v>0</v>
      </c>
      <c r="I178" s="44">
        <v>0</v>
      </c>
      <c r="J178" s="44">
        <v>0</v>
      </c>
      <c r="K178" s="43">
        <v>0</v>
      </c>
      <c r="L178" s="43">
        <v>0</v>
      </c>
      <c r="M178" s="43">
        <v>0</v>
      </c>
      <c r="N178" s="43">
        <v>0</v>
      </c>
      <c r="O178" s="43">
        <v>0</v>
      </c>
      <c r="P178" s="43">
        <v>0</v>
      </c>
      <c r="Q178" s="44">
        <v>1.639344262295082</v>
      </c>
      <c r="R178" s="43">
        <v>0</v>
      </c>
      <c r="S178" s="43">
        <v>0</v>
      </c>
      <c r="T178" s="43">
        <v>0</v>
      </c>
      <c r="U178" s="43">
        <v>0</v>
      </c>
      <c r="V178" s="43">
        <v>0</v>
      </c>
      <c r="W178" s="43">
        <v>0</v>
      </c>
      <c r="X178" s="43">
        <v>0</v>
      </c>
      <c r="Y178" s="44">
        <v>0</v>
      </c>
      <c r="Z178" s="43">
        <v>0</v>
      </c>
      <c r="AA178" s="43">
        <v>0</v>
      </c>
      <c r="AB178" s="43">
        <v>0</v>
      </c>
      <c r="AC178" s="14">
        <v>100</v>
      </c>
      <c r="AD178" s="14"/>
      <c r="AE178" s="35">
        <f t="shared" si="29"/>
        <v>98.360655737704917</v>
      </c>
      <c r="AF178" s="35">
        <f t="shared" si="34"/>
        <v>1.639344262295082</v>
      </c>
      <c r="AG178" s="36">
        <f t="shared" si="30"/>
        <v>0</v>
      </c>
      <c r="AH178" s="36">
        <f t="shared" si="31"/>
        <v>0</v>
      </c>
      <c r="AI178" s="36">
        <f t="shared" si="32"/>
        <v>0</v>
      </c>
      <c r="AJ178" s="36">
        <f t="shared" si="33"/>
        <v>0</v>
      </c>
      <c r="AK178" s="31">
        <v>100</v>
      </c>
    </row>
    <row r="179" spans="1:37">
      <c r="A179" s="14" t="s">
        <v>226</v>
      </c>
      <c r="B179" s="42">
        <v>58.094819000000001</v>
      </c>
      <c r="C179" s="42">
        <v>-98.229236</v>
      </c>
      <c r="D179" s="14" t="s">
        <v>35</v>
      </c>
      <c r="E179" s="14"/>
      <c r="F179" s="43">
        <v>91.17647058823529</v>
      </c>
      <c r="G179" s="43">
        <v>2.9411764705882351</v>
      </c>
      <c r="H179" s="43">
        <v>0</v>
      </c>
      <c r="I179" s="44">
        <v>0</v>
      </c>
      <c r="J179" s="44">
        <v>0</v>
      </c>
      <c r="K179" s="43">
        <v>0</v>
      </c>
      <c r="L179" s="43">
        <v>0</v>
      </c>
      <c r="M179" s="43">
        <v>2.9411764705882351</v>
      </c>
      <c r="N179" s="43">
        <v>0</v>
      </c>
      <c r="O179" s="43">
        <v>0</v>
      </c>
      <c r="P179" s="43">
        <v>0</v>
      </c>
      <c r="Q179" s="44">
        <v>0</v>
      </c>
      <c r="R179" s="43">
        <v>0</v>
      </c>
      <c r="S179" s="43">
        <v>0</v>
      </c>
      <c r="T179" s="43">
        <v>0</v>
      </c>
      <c r="U179" s="43">
        <v>0</v>
      </c>
      <c r="V179" s="43">
        <v>0</v>
      </c>
      <c r="W179" s="43">
        <v>2.9411764705882351</v>
      </c>
      <c r="X179" s="43">
        <v>0</v>
      </c>
      <c r="Y179" s="44">
        <v>0</v>
      </c>
      <c r="Z179" s="43">
        <v>0</v>
      </c>
      <c r="AA179" s="43">
        <v>0</v>
      </c>
      <c r="AB179" s="43">
        <v>0</v>
      </c>
      <c r="AC179" s="14">
        <v>99.999999999999986</v>
      </c>
      <c r="AD179" s="14"/>
      <c r="AE179" s="35">
        <f t="shared" si="29"/>
        <v>91.17647058823529</v>
      </c>
      <c r="AF179" s="35">
        <f t="shared" si="34"/>
        <v>2.9411764705882351</v>
      </c>
      <c r="AG179" s="36">
        <f t="shared" si="30"/>
        <v>2.9411764705882351</v>
      </c>
      <c r="AH179" s="36">
        <f t="shared" si="31"/>
        <v>0</v>
      </c>
      <c r="AI179" s="36">
        <f t="shared" si="32"/>
        <v>2.9411764705882351</v>
      </c>
      <c r="AJ179" s="36">
        <f t="shared" si="33"/>
        <v>0</v>
      </c>
      <c r="AK179" s="31">
        <v>99.999999999999986</v>
      </c>
    </row>
    <row r="180" spans="1:37">
      <c r="A180" s="14" t="s">
        <v>227</v>
      </c>
      <c r="B180" s="42">
        <v>58.130625999999999</v>
      </c>
      <c r="C180" s="42">
        <v>-98.064948000000001</v>
      </c>
      <c r="D180" s="14" t="s">
        <v>35</v>
      </c>
      <c r="E180" s="14"/>
      <c r="F180" s="43">
        <v>84.279475982532745</v>
      </c>
      <c r="G180" s="43">
        <v>0.87336244541484709</v>
      </c>
      <c r="H180" s="43">
        <v>0</v>
      </c>
      <c r="I180" s="44">
        <v>0</v>
      </c>
      <c r="J180" s="44">
        <v>0</v>
      </c>
      <c r="K180" s="43">
        <v>0</v>
      </c>
      <c r="L180" s="43">
        <v>0</v>
      </c>
      <c r="M180" s="43">
        <v>0</v>
      </c>
      <c r="N180" s="43">
        <v>0</v>
      </c>
      <c r="O180" s="43">
        <v>0</v>
      </c>
      <c r="P180" s="43">
        <v>6.1135371179039302</v>
      </c>
      <c r="Q180" s="44">
        <v>4.8034934497816595</v>
      </c>
      <c r="R180" s="43">
        <v>0</v>
      </c>
      <c r="S180" s="43">
        <v>2.6200873362445414</v>
      </c>
      <c r="T180" s="43">
        <v>0</v>
      </c>
      <c r="U180" s="43">
        <v>0</v>
      </c>
      <c r="V180" s="43">
        <v>0</v>
      </c>
      <c r="W180" s="43">
        <v>1.3100436681222707</v>
      </c>
      <c r="X180" s="43">
        <v>0</v>
      </c>
      <c r="Y180" s="44">
        <v>0</v>
      </c>
      <c r="Z180" s="43">
        <v>0</v>
      </c>
      <c r="AA180" s="43">
        <v>0</v>
      </c>
      <c r="AB180" s="43">
        <v>0</v>
      </c>
      <c r="AC180" s="14">
        <v>99.999999999999986</v>
      </c>
      <c r="AD180" s="14"/>
      <c r="AE180" s="35">
        <f t="shared" si="29"/>
        <v>84.279475982532745</v>
      </c>
      <c r="AF180" s="35">
        <f t="shared" si="34"/>
        <v>10.91703056768559</v>
      </c>
      <c r="AG180" s="36">
        <f t="shared" si="30"/>
        <v>1.3100436681222707</v>
      </c>
      <c r="AH180" s="36">
        <f t="shared" si="31"/>
        <v>0</v>
      </c>
      <c r="AI180" s="36">
        <f t="shared" si="32"/>
        <v>0.87336244541484709</v>
      </c>
      <c r="AJ180" s="36">
        <f t="shared" si="33"/>
        <v>2.6200873362445414</v>
      </c>
      <c r="AK180" s="31">
        <v>99.999999999999986</v>
      </c>
    </row>
    <row r="181" spans="1:37">
      <c r="A181" s="17" t="s">
        <v>228</v>
      </c>
      <c r="B181" s="42">
        <v>58.321407999999998</v>
      </c>
      <c r="C181" s="42">
        <v>-96.828637999999998</v>
      </c>
      <c r="D181" s="17" t="s">
        <v>35</v>
      </c>
      <c r="E181" s="17"/>
      <c r="F181" s="43">
        <v>56.97674418604651</v>
      </c>
      <c r="G181" s="43">
        <v>25.581395348837212</v>
      </c>
      <c r="H181" s="43">
        <v>0</v>
      </c>
      <c r="I181" s="44">
        <v>0</v>
      </c>
      <c r="J181" s="44">
        <v>0</v>
      </c>
      <c r="K181" s="43">
        <v>0</v>
      </c>
      <c r="L181" s="43">
        <v>1.1627906976744187</v>
      </c>
      <c r="M181" s="43">
        <v>2.9069767441860463</v>
      </c>
      <c r="N181" s="43">
        <v>0</v>
      </c>
      <c r="O181" s="43">
        <v>0</v>
      </c>
      <c r="P181" s="43">
        <v>7.5581395348837201</v>
      </c>
      <c r="Q181" s="44">
        <v>1.1627906976744187</v>
      </c>
      <c r="R181" s="43">
        <v>0</v>
      </c>
      <c r="S181" s="43">
        <v>4.6511627906976747</v>
      </c>
      <c r="T181" s="43">
        <v>0</v>
      </c>
      <c r="U181" s="43">
        <v>0</v>
      </c>
      <c r="V181" s="43">
        <v>0</v>
      </c>
      <c r="W181" s="43">
        <v>0</v>
      </c>
      <c r="X181" s="43">
        <v>0</v>
      </c>
      <c r="Y181" s="44">
        <v>0</v>
      </c>
      <c r="Z181" s="43">
        <v>0</v>
      </c>
      <c r="AA181" s="43">
        <v>0</v>
      </c>
      <c r="AB181" s="43">
        <v>0</v>
      </c>
      <c r="AC181" s="14">
        <v>100</v>
      </c>
      <c r="AD181" s="14"/>
      <c r="AE181" s="35">
        <f t="shared" si="29"/>
        <v>56.97674418604651</v>
      </c>
      <c r="AF181" s="35">
        <f t="shared" si="34"/>
        <v>11.627906976744185</v>
      </c>
      <c r="AG181" s="36">
        <f t="shared" si="30"/>
        <v>0</v>
      </c>
      <c r="AH181" s="36">
        <f t="shared" si="31"/>
        <v>0</v>
      </c>
      <c r="AI181" s="36">
        <f t="shared" si="32"/>
        <v>25.581395348837212</v>
      </c>
      <c r="AJ181" s="36">
        <f t="shared" si="33"/>
        <v>5.8139534883720936</v>
      </c>
      <c r="AK181" s="31">
        <v>100.00000000000001</v>
      </c>
    </row>
    <row r="182" spans="1:37">
      <c r="A182" s="17" t="s">
        <v>229</v>
      </c>
      <c r="B182" s="42">
        <v>58.506641000000002</v>
      </c>
      <c r="C182" s="42">
        <v>-95.229217000000006</v>
      </c>
      <c r="D182" s="14" t="s">
        <v>74</v>
      </c>
      <c r="E182" s="17"/>
      <c r="F182" s="43">
        <v>16.078431372549019</v>
      </c>
      <c r="G182" s="43">
        <v>73.725490196078439</v>
      </c>
      <c r="H182" s="43">
        <v>0</v>
      </c>
      <c r="I182" s="44">
        <v>0</v>
      </c>
      <c r="J182" s="44">
        <v>0</v>
      </c>
      <c r="K182" s="43">
        <v>0</v>
      </c>
      <c r="L182" s="43">
        <v>0</v>
      </c>
      <c r="M182" s="43">
        <v>0</v>
      </c>
      <c r="N182" s="43">
        <v>0</v>
      </c>
      <c r="O182" s="43">
        <v>0</v>
      </c>
      <c r="P182" s="43">
        <v>0.39215686274509803</v>
      </c>
      <c r="Q182" s="44">
        <v>9.4117647058823533</v>
      </c>
      <c r="R182" s="43">
        <v>0</v>
      </c>
      <c r="S182" s="43">
        <v>0</v>
      </c>
      <c r="T182" s="43">
        <v>0</v>
      </c>
      <c r="U182" s="43">
        <v>0</v>
      </c>
      <c r="V182" s="43">
        <v>0</v>
      </c>
      <c r="W182" s="43">
        <v>0.39215686274509803</v>
      </c>
      <c r="X182" s="43">
        <v>0</v>
      </c>
      <c r="Y182" s="44">
        <v>0</v>
      </c>
      <c r="Z182" s="43">
        <v>0</v>
      </c>
      <c r="AA182" s="43">
        <v>0</v>
      </c>
      <c r="AB182" s="43">
        <v>0</v>
      </c>
      <c r="AC182" s="14">
        <v>100</v>
      </c>
      <c r="AD182" s="14"/>
      <c r="AE182" s="35">
        <f t="shared" si="29"/>
        <v>16.078431372549019</v>
      </c>
      <c r="AF182" s="35">
        <f t="shared" si="34"/>
        <v>9.8039215686274517</v>
      </c>
      <c r="AG182" s="36">
        <f t="shared" si="30"/>
        <v>0.39215686274509803</v>
      </c>
      <c r="AH182" s="36">
        <f t="shared" si="31"/>
        <v>0</v>
      </c>
      <c r="AI182" s="36">
        <f t="shared" si="32"/>
        <v>73.725490196078439</v>
      </c>
      <c r="AJ182" s="36">
        <f t="shared" si="33"/>
        <v>0</v>
      </c>
      <c r="AK182" s="31">
        <v>100</v>
      </c>
    </row>
    <row r="183" spans="1:37">
      <c r="A183" s="17" t="s">
        <v>230</v>
      </c>
      <c r="B183" s="42">
        <v>58.263722000000001</v>
      </c>
      <c r="C183" s="42">
        <v>-96.747341000000006</v>
      </c>
      <c r="D183" s="14" t="s">
        <v>163</v>
      </c>
      <c r="E183" s="17"/>
      <c r="F183" s="43">
        <v>81.481481481481481</v>
      </c>
      <c r="G183" s="43">
        <v>3.7037037037037033</v>
      </c>
      <c r="H183" s="43">
        <v>0</v>
      </c>
      <c r="I183" s="44">
        <v>0</v>
      </c>
      <c r="J183" s="44">
        <v>0</v>
      </c>
      <c r="K183" s="43">
        <v>0</v>
      </c>
      <c r="L183" s="43">
        <v>0</v>
      </c>
      <c r="M183" s="43">
        <v>11.111111111111111</v>
      </c>
      <c r="N183" s="43">
        <v>0</v>
      </c>
      <c r="O183" s="43">
        <v>0</v>
      </c>
      <c r="P183" s="43">
        <v>0</v>
      </c>
      <c r="Q183" s="44">
        <v>0</v>
      </c>
      <c r="R183" s="43">
        <v>0</v>
      </c>
      <c r="S183" s="43">
        <v>0</v>
      </c>
      <c r="T183" s="43">
        <v>0</v>
      </c>
      <c r="U183" s="43">
        <v>0</v>
      </c>
      <c r="V183" s="43">
        <v>0</v>
      </c>
      <c r="W183" s="43">
        <v>3.7037037037037033</v>
      </c>
      <c r="X183" s="43">
        <v>0</v>
      </c>
      <c r="Y183" s="44">
        <v>0</v>
      </c>
      <c r="Z183" s="43">
        <v>0</v>
      </c>
      <c r="AA183" s="43">
        <v>0</v>
      </c>
      <c r="AB183" s="43">
        <v>0</v>
      </c>
      <c r="AC183" s="14">
        <v>100.00000000000001</v>
      </c>
      <c r="AD183" s="14"/>
      <c r="AE183" s="35">
        <f t="shared" si="29"/>
        <v>81.481481481481481</v>
      </c>
      <c r="AF183" s="35">
        <f t="shared" si="34"/>
        <v>11.111111111111111</v>
      </c>
      <c r="AG183" s="36">
        <f t="shared" si="30"/>
        <v>3.7037037037037033</v>
      </c>
      <c r="AH183" s="36">
        <f t="shared" si="31"/>
        <v>0</v>
      </c>
      <c r="AI183" s="36">
        <f t="shared" si="32"/>
        <v>3.7037037037037033</v>
      </c>
      <c r="AJ183" s="36">
        <f t="shared" si="33"/>
        <v>0</v>
      </c>
      <c r="AK183" s="31">
        <v>100.00000000000001</v>
      </c>
    </row>
    <row r="184" spans="1:37">
      <c r="A184" s="17" t="s">
        <v>231</v>
      </c>
      <c r="B184" s="42">
        <v>58.623023000000003</v>
      </c>
      <c r="C184" s="42">
        <v>-95.488642999999996</v>
      </c>
      <c r="D184" s="17" t="s">
        <v>35</v>
      </c>
      <c r="E184" s="17"/>
      <c r="F184" s="43">
        <v>82.978723404255319</v>
      </c>
      <c r="G184" s="43">
        <v>11.063829787234042</v>
      </c>
      <c r="H184" s="43">
        <v>0</v>
      </c>
      <c r="I184" s="44">
        <v>0</v>
      </c>
      <c r="J184" s="44">
        <v>0</v>
      </c>
      <c r="K184" s="43">
        <v>0</v>
      </c>
      <c r="L184" s="43">
        <v>0.42553191489361702</v>
      </c>
      <c r="M184" s="43">
        <v>0.42553191489361702</v>
      </c>
      <c r="N184" s="43">
        <v>0</v>
      </c>
      <c r="O184" s="43">
        <v>0</v>
      </c>
      <c r="P184" s="43">
        <v>0.85106382978723405</v>
      </c>
      <c r="Q184" s="44">
        <v>2.5531914893617018</v>
      </c>
      <c r="R184" s="43">
        <v>0</v>
      </c>
      <c r="S184" s="43">
        <v>0.42553191489361702</v>
      </c>
      <c r="T184" s="43">
        <v>0</v>
      </c>
      <c r="U184" s="43">
        <v>0</v>
      </c>
      <c r="V184" s="43">
        <v>0</v>
      </c>
      <c r="W184" s="43">
        <v>1.2765957446808509</v>
      </c>
      <c r="X184" s="43">
        <v>0</v>
      </c>
      <c r="Y184" s="44">
        <v>0</v>
      </c>
      <c r="Z184" s="43">
        <v>0</v>
      </c>
      <c r="AA184" s="43">
        <v>0</v>
      </c>
      <c r="AB184" s="43">
        <v>0</v>
      </c>
      <c r="AC184" s="14">
        <v>99.999999999999986</v>
      </c>
      <c r="AD184" s="14"/>
      <c r="AE184" s="35">
        <f t="shared" si="29"/>
        <v>82.978723404255319</v>
      </c>
      <c r="AF184" s="35">
        <f t="shared" si="34"/>
        <v>3.8297872340425529</v>
      </c>
      <c r="AG184" s="36">
        <f t="shared" si="30"/>
        <v>1.2765957446808509</v>
      </c>
      <c r="AH184" s="36">
        <f t="shared" si="31"/>
        <v>0</v>
      </c>
      <c r="AI184" s="36">
        <f t="shared" si="32"/>
        <v>11.063829787234042</v>
      </c>
      <c r="AJ184" s="36">
        <f t="shared" si="33"/>
        <v>0.85106382978723405</v>
      </c>
      <c r="AK184" s="31">
        <v>100</v>
      </c>
    </row>
    <row r="185" spans="1:37">
      <c r="A185" s="17" t="s">
        <v>232</v>
      </c>
      <c r="B185" s="42">
        <v>58.314563</v>
      </c>
      <c r="C185" s="42">
        <v>-97.104856999999996</v>
      </c>
      <c r="D185" s="17" t="s">
        <v>35</v>
      </c>
      <c r="E185" s="17"/>
      <c r="F185" s="43">
        <v>70.531400966183583</v>
      </c>
      <c r="G185" s="43">
        <v>18.840579710144929</v>
      </c>
      <c r="H185" s="43">
        <v>0</v>
      </c>
      <c r="I185" s="44">
        <v>0</v>
      </c>
      <c r="J185" s="44">
        <v>0</v>
      </c>
      <c r="K185" s="43">
        <v>0.96618357487922701</v>
      </c>
      <c r="L185" s="43">
        <v>0</v>
      </c>
      <c r="M185" s="43">
        <v>0</v>
      </c>
      <c r="N185" s="43">
        <v>0</v>
      </c>
      <c r="O185" s="43">
        <v>0</v>
      </c>
      <c r="P185" s="43">
        <v>0.48309178743961351</v>
      </c>
      <c r="Q185" s="44">
        <v>2.8985507246376812</v>
      </c>
      <c r="R185" s="43">
        <v>0</v>
      </c>
      <c r="S185" s="43">
        <v>2.4154589371980677</v>
      </c>
      <c r="T185" s="43">
        <v>0</v>
      </c>
      <c r="U185" s="43">
        <v>0</v>
      </c>
      <c r="V185" s="43">
        <v>0</v>
      </c>
      <c r="W185" s="43">
        <v>2.8985507246376812</v>
      </c>
      <c r="X185" s="43">
        <v>0</v>
      </c>
      <c r="Y185" s="44">
        <v>0.48309178743961351</v>
      </c>
      <c r="Z185" s="43">
        <v>0</v>
      </c>
      <c r="AA185" s="43">
        <v>0</v>
      </c>
      <c r="AB185" s="43">
        <v>0.48309178743961351</v>
      </c>
      <c r="AC185" s="14">
        <v>100.00000000000004</v>
      </c>
      <c r="AD185" s="14"/>
      <c r="AE185" s="35">
        <f t="shared" si="29"/>
        <v>71.497584541062807</v>
      </c>
      <c r="AF185" s="35">
        <f t="shared" si="34"/>
        <v>3.3816425120772946</v>
      </c>
      <c r="AG185" s="36">
        <f t="shared" si="30"/>
        <v>3.3816425120772946</v>
      </c>
      <c r="AH185" s="36">
        <f t="shared" si="31"/>
        <v>0.48309178743961351</v>
      </c>
      <c r="AI185" s="36">
        <f t="shared" si="32"/>
        <v>18.840579710144929</v>
      </c>
      <c r="AJ185" s="36">
        <f t="shared" si="33"/>
        <v>2.4154589371980677</v>
      </c>
      <c r="AK185" s="31">
        <v>100.00000000000001</v>
      </c>
    </row>
    <row r="186" spans="1:37">
      <c r="A186" s="14" t="s">
        <v>233</v>
      </c>
      <c r="B186" s="42">
        <v>58.362665999999997</v>
      </c>
      <c r="C186" s="42">
        <v>-97.007373000000001</v>
      </c>
      <c r="D186" s="14" t="s">
        <v>74</v>
      </c>
      <c r="E186" s="14"/>
      <c r="F186" s="43">
        <v>75.177304964539005</v>
      </c>
      <c r="G186" s="43">
        <v>9.9290780141843982</v>
      </c>
      <c r="H186" s="43">
        <v>0</v>
      </c>
      <c r="I186" s="44">
        <v>0</v>
      </c>
      <c r="J186" s="44">
        <v>0</v>
      </c>
      <c r="K186" s="43">
        <v>2.1276595744680851</v>
      </c>
      <c r="L186" s="43">
        <v>0</v>
      </c>
      <c r="M186" s="43">
        <v>0</v>
      </c>
      <c r="N186" s="43">
        <v>0</v>
      </c>
      <c r="O186" s="43">
        <v>0</v>
      </c>
      <c r="P186" s="43">
        <v>4.2553191489361701</v>
      </c>
      <c r="Q186" s="44">
        <v>2.1276595744680851</v>
      </c>
      <c r="R186" s="43">
        <v>0</v>
      </c>
      <c r="S186" s="43">
        <v>6.3829787234042552</v>
      </c>
      <c r="T186" s="43">
        <v>0</v>
      </c>
      <c r="U186" s="43">
        <v>0</v>
      </c>
      <c r="V186" s="43">
        <v>0</v>
      </c>
      <c r="W186" s="43">
        <v>0</v>
      </c>
      <c r="X186" s="43">
        <v>0</v>
      </c>
      <c r="Y186" s="44">
        <v>0</v>
      </c>
      <c r="Z186" s="43">
        <v>0</v>
      </c>
      <c r="AA186" s="43">
        <v>0</v>
      </c>
      <c r="AB186" s="43">
        <v>0</v>
      </c>
      <c r="AC186" s="14">
        <v>99.999999999999986</v>
      </c>
      <c r="AD186" s="14"/>
      <c r="AE186" s="35">
        <f t="shared" si="29"/>
        <v>77.304964539007088</v>
      </c>
      <c r="AF186" s="35">
        <f t="shared" si="34"/>
        <v>6.3829787234042552</v>
      </c>
      <c r="AG186" s="36">
        <f t="shared" si="30"/>
        <v>0</v>
      </c>
      <c r="AH186" s="36">
        <f t="shared" si="31"/>
        <v>0</v>
      </c>
      <c r="AI186" s="36">
        <f t="shared" si="32"/>
        <v>9.9290780141843982</v>
      </c>
      <c r="AJ186" s="36">
        <f t="shared" si="33"/>
        <v>6.3829787234042552</v>
      </c>
      <c r="AK186" s="31">
        <v>99.999999999999986</v>
      </c>
    </row>
    <row r="187" spans="1:37">
      <c r="A187" s="14" t="s">
        <v>234</v>
      </c>
      <c r="B187" s="42">
        <v>58.393830999999999</v>
      </c>
      <c r="C187" s="42">
        <v>-96.913563999999994</v>
      </c>
      <c r="D187" s="14" t="s">
        <v>35</v>
      </c>
      <c r="E187" s="14"/>
      <c r="F187" s="43">
        <v>79.220779220779221</v>
      </c>
      <c r="G187" s="43">
        <v>6.4935064935064926</v>
      </c>
      <c r="H187" s="43">
        <v>0</v>
      </c>
      <c r="I187" s="44">
        <v>0</v>
      </c>
      <c r="J187" s="44">
        <v>0</v>
      </c>
      <c r="K187" s="43">
        <v>0</v>
      </c>
      <c r="L187" s="43">
        <v>0</v>
      </c>
      <c r="M187" s="43">
        <v>0.64935064935064934</v>
      </c>
      <c r="N187" s="43">
        <v>0</v>
      </c>
      <c r="O187" s="43">
        <v>0</v>
      </c>
      <c r="P187" s="43">
        <v>5.8441558441558437</v>
      </c>
      <c r="Q187" s="44">
        <v>3.2467532467532463</v>
      </c>
      <c r="R187" s="43">
        <v>0</v>
      </c>
      <c r="S187" s="43">
        <v>3.2467532467532463</v>
      </c>
      <c r="T187" s="43">
        <v>0</v>
      </c>
      <c r="U187" s="43">
        <v>0</v>
      </c>
      <c r="V187" s="43">
        <v>0</v>
      </c>
      <c r="W187" s="43">
        <v>0.64935064935064934</v>
      </c>
      <c r="X187" s="43">
        <v>0</v>
      </c>
      <c r="Y187" s="44">
        <v>0</v>
      </c>
      <c r="Z187" s="43">
        <v>0</v>
      </c>
      <c r="AA187" s="43">
        <v>0</v>
      </c>
      <c r="AB187" s="43">
        <v>0.64935064935064934</v>
      </c>
      <c r="AC187" s="14">
        <v>100</v>
      </c>
      <c r="AD187" s="14"/>
      <c r="AE187" s="35">
        <f t="shared" si="29"/>
        <v>79.220779220779221</v>
      </c>
      <c r="AF187" s="35">
        <f t="shared" si="34"/>
        <v>9.7402597402597397</v>
      </c>
      <c r="AG187" s="36">
        <f t="shared" si="30"/>
        <v>1.2987012987012987</v>
      </c>
      <c r="AH187" s="36">
        <f t="shared" si="31"/>
        <v>0</v>
      </c>
      <c r="AI187" s="36">
        <f t="shared" si="32"/>
        <v>6.4935064935064926</v>
      </c>
      <c r="AJ187" s="36">
        <f t="shared" si="33"/>
        <v>3.2467532467532463</v>
      </c>
      <c r="AK187" s="31">
        <v>100</v>
      </c>
    </row>
    <row r="188" spans="1:37">
      <c r="A188" s="14" t="s">
        <v>235</v>
      </c>
      <c r="B188" s="42">
        <v>58.315437000000003</v>
      </c>
      <c r="C188" s="42">
        <v>-97.021816000000001</v>
      </c>
      <c r="D188" s="14" t="s">
        <v>35</v>
      </c>
      <c r="E188" s="14"/>
      <c r="F188" s="43">
        <v>83.673469387755105</v>
      </c>
      <c r="G188" s="43">
        <v>1.0204081632653061</v>
      </c>
      <c r="H188" s="43">
        <v>0</v>
      </c>
      <c r="I188" s="44">
        <v>0</v>
      </c>
      <c r="J188" s="44">
        <v>0</v>
      </c>
      <c r="K188" s="43">
        <v>0</v>
      </c>
      <c r="L188" s="43">
        <v>0</v>
      </c>
      <c r="M188" s="43">
        <v>0</v>
      </c>
      <c r="N188" s="43">
        <v>0</v>
      </c>
      <c r="O188" s="43">
        <v>0</v>
      </c>
      <c r="P188" s="43">
        <v>8.1632653061224492</v>
      </c>
      <c r="Q188" s="44">
        <v>5.1020408163265305</v>
      </c>
      <c r="R188" s="43">
        <v>0</v>
      </c>
      <c r="S188" s="43">
        <v>0</v>
      </c>
      <c r="T188" s="43">
        <v>0</v>
      </c>
      <c r="U188" s="43">
        <v>0</v>
      </c>
      <c r="V188" s="43">
        <v>0</v>
      </c>
      <c r="W188" s="43">
        <v>1.0204081632653061</v>
      </c>
      <c r="X188" s="43">
        <v>0</v>
      </c>
      <c r="Y188" s="44">
        <v>0</v>
      </c>
      <c r="Z188" s="43">
        <v>0</v>
      </c>
      <c r="AA188" s="43">
        <v>0</v>
      </c>
      <c r="AB188" s="43">
        <v>1.0204081632653061</v>
      </c>
      <c r="AC188" s="14">
        <v>100</v>
      </c>
      <c r="AD188" s="14"/>
      <c r="AE188" s="35">
        <f t="shared" si="29"/>
        <v>83.673469387755105</v>
      </c>
      <c r="AF188" s="35">
        <f t="shared" si="34"/>
        <v>13.26530612244898</v>
      </c>
      <c r="AG188" s="36">
        <f t="shared" si="30"/>
        <v>2.0408163265306123</v>
      </c>
      <c r="AH188" s="36">
        <f t="shared" si="31"/>
        <v>0</v>
      </c>
      <c r="AI188" s="36">
        <f t="shared" si="32"/>
        <v>1.0204081632653061</v>
      </c>
      <c r="AJ188" s="36">
        <f t="shared" si="33"/>
        <v>0</v>
      </c>
      <c r="AK188" s="31">
        <v>100</v>
      </c>
    </row>
    <row r="189" spans="1:37">
      <c r="A189" s="55" t="s">
        <v>236</v>
      </c>
      <c r="B189" s="56">
        <v>58.282376999999997</v>
      </c>
      <c r="C189" s="56">
        <v>-97.078292000000005</v>
      </c>
      <c r="D189" s="55" t="s">
        <v>35</v>
      </c>
      <c r="E189" s="55"/>
      <c r="F189" s="57">
        <v>77.064220183486242</v>
      </c>
      <c r="G189" s="43">
        <v>11.926605504587156</v>
      </c>
      <c r="H189" s="43">
        <v>0</v>
      </c>
      <c r="I189" s="44">
        <v>0</v>
      </c>
      <c r="J189" s="44">
        <v>0</v>
      </c>
      <c r="K189" s="43">
        <v>0</v>
      </c>
      <c r="L189" s="43">
        <v>0</v>
      </c>
      <c r="M189" s="43">
        <v>0</v>
      </c>
      <c r="N189" s="43">
        <v>0</v>
      </c>
      <c r="O189" s="43">
        <v>0</v>
      </c>
      <c r="P189" s="43">
        <v>0</v>
      </c>
      <c r="Q189" s="44">
        <v>1.834862385321101</v>
      </c>
      <c r="R189" s="43">
        <v>0</v>
      </c>
      <c r="S189" s="43">
        <v>7.3394495412844041</v>
      </c>
      <c r="T189" s="43">
        <v>0</v>
      </c>
      <c r="U189" s="43">
        <v>0</v>
      </c>
      <c r="V189" s="43">
        <v>0</v>
      </c>
      <c r="W189" s="43">
        <v>0.91743119266055051</v>
      </c>
      <c r="X189" s="43">
        <v>0</v>
      </c>
      <c r="Y189" s="44">
        <v>0</v>
      </c>
      <c r="Z189" s="43">
        <v>0</v>
      </c>
      <c r="AA189" s="43">
        <v>0</v>
      </c>
      <c r="AB189" s="43">
        <v>0.91743119266055051</v>
      </c>
      <c r="AC189" s="14">
        <v>100</v>
      </c>
      <c r="AD189" s="14"/>
      <c r="AE189" s="35">
        <f t="shared" si="29"/>
        <v>77.064220183486242</v>
      </c>
      <c r="AF189" s="35">
        <f t="shared" si="34"/>
        <v>1.834862385321101</v>
      </c>
      <c r="AG189" s="36">
        <f t="shared" si="30"/>
        <v>1.834862385321101</v>
      </c>
      <c r="AH189" s="36">
        <f t="shared" si="31"/>
        <v>0</v>
      </c>
      <c r="AI189" s="36">
        <f t="shared" si="32"/>
        <v>11.926605504587156</v>
      </c>
      <c r="AJ189" s="36">
        <f t="shared" si="33"/>
        <v>7.3394495412844041</v>
      </c>
      <c r="AK189" s="31">
        <v>100.00000000000001</v>
      </c>
    </row>
    <row r="190" spans="1:37">
      <c r="A190" s="55" t="s">
        <v>237</v>
      </c>
      <c r="B190" s="56">
        <v>58.238601000000003</v>
      </c>
      <c r="C190" s="56">
        <v>-97.153550999999993</v>
      </c>
      <c r="D190" s="55" t="s">
        <v>35</v>
      </c>
      <c r="E190" s="55"/>
      <c r="F190" s="57">
        <v>57.731958762886592</v>
      </c>
      <c r="G190" s="43">
        <v>27.319587628865978</v>
      </c>
      <c r="H190" s="43">
        <v>0</v>
      </c>
      <c r="I190" s="44">
        <v>0</v>
      </c>
      <c r="J190" s="44">
        <v>0</v>
      </c>
      <c r="K190" s="43">
        <v>0.51546391752577314</v>
      </c>
      <c r="L190" s="43">
        <v>1.0309278350515463</v>
      </c>
      <c r="M190" s="43">
        <v>1.5463917525773196</v>
      </c>
      <c r="N190" s="43">
        <v>0</v>
      </c>
      <c r="O190" s="43">
        <v>0</v>
      </c>
      <c r="P190" s="43">
        <v>0</v>
      </c>
      <c r="Q190" s="44">
        <v>7.216494845360824</v>
      </c>
      <c r="R190" s="43">
        <v>0</v>
      </c>
      <c r="S190" s="43">
        <v>3.0927835051546393</v>
      </c>
      <c r="T190" s="43">
        <v>0</v>
      </c>
      <c r="U190" s="43">
        <v>0</v>
      </c>
      <c r="V190" s="43">
        <v>0</v>
      </c>
      <c r="W190" s="43">
        <v>1.5463917525773196</v>
      </c>
      <c r="X190" s="43">
        <v>0</v>
      </c>
      <c r="Y190" s="44">
        <v>0</v>
      </c>
      <c r="Z190" s="43">
        <v>0</v>
      </c>
      <c r="AA190" s="43">
        <v>0</v>
      </c>
      <c r="AB190" s="43">
        <v>0</v>
      </c>
      <c r="AC190" s="14">
        <v>100</v>
      </c>
      <c r="AD190" s="14"/>
      <c r="AE190" s="35">
        <f t="shared" si="29"/>
        <v>58.247422680412363</v>
      </c>
      <c r="AF190" s="35">
        <f t="shared" si="34"/>
        <v>8.7628865979381434</v>
      </c>
      <c r="AG190" s="36">
        <f t="shared" si="30"/>
        <v>1.5463917525773196</v>
      </c>
      <c r="AH190" s="36">
        <f t="shared" si="31"/>
        <v>0</v>
      </c>
      <c r="AI190" s="36">
        <f t="shared" si="32"/>
        <v>27.319587628865978</v>
      </c>
      <c r="AJ190" s="36">
        <f t="shared" si="33"/>
        <v>4.1237113402061851</v>
      </c>
      <c r="AK190" s="31">
        <v>99.999999999999986</v>
      </c>
    </row>
    <row r="191" spans="1:37">
      <c r="A191" s="55" t="s">
        <v>238</v>
      </c>
      <c r="B191" s="56">
        <v>58.366619999999998</v>
      </c>
      <c r="C191" s="56">
        <v>-95.102751999999995</v>
      </c>
      <c r="D191" s="55" t="s">
        <v>35</v>
      </c>
      <c r="E191" s="55"/>
      <c r="F191" s="57">
        <v>73.887240356083083</v>
      </c>
      <c r="G191" s="43">
        <v>18.100890207715135</v>
      </c>
      <c r="H191" s="43">
        <v>0</v>
      </c>
      <c r="I191" s="44">
        <v>0</v>
      </c>
      <c r="J191" s="44">
        <v>0</v>
      </c>
      <c r="K191" s="43">
        <v>0</v>
      </c>
      <c r="L191" s="43">
        <v>0</v>
      </c>
      <c r="M191" s="43">
        <v>0</v>
      </c>
      <c r="N191" s="43">
        <v>0</v>
      </c>
      <c r="O191" s="43">
        <v>0</v>
      </c>
      <c r="P191" s="43">
        <v>0.89020771513353114</v>
      </c>
      <c r="Q191" s="44">
        <v>3.5608308605341246</v>
      </c>
      <c r="R191" s="43">
        <v>0</v>
      </c>
      <c r="S191" s="43">
        <v>2.0771513353115725</v>
      </c>
      <c r="T191" s="43">
        <v>0</v>
      </c>
      <c r="U191" s="43">
        <v>0</v>
      </c>
      <c r="V191" s="43">
        <v>0</v>
      </c>
      <c r="W191" s="43">
        <v>0.89020771513353114</v>
      </c>
      <c r="X191" s="43">
        <v>0</v>
      </c>
      <c r="Y191" s="44">
        <v>0.59347181008902083</v>
      </c>
      <c r="Z191" s="43">
        <v>0</v>
      </c>
      <c r="AA191" s="43">
        <v>0</v>
      </c>
      <c r="AB191" s="43">
        <v>0</v>
      </c>
      <c r="AC191" s="14">
        <v>100</v>
      </c>
      <c r="AD191" s="14"/>
      <c r="AE191" s="35">
        <f t="shared" si="29"/>
        <v>73.887240356083083</v>
      </c>
      <c r="AF191" s="35">
        <f t="shared" si="34"/>
        <v>4.4510385756676554</v>
      </c>
      <c r="AG191" s="36">
        <f t="shared" si="30"/>
        <v>0.89020771513353114</v>
      </c>
      <c r="AH191" s="36">
        <f t="shared" si="31"/>
        <v>0.59347181008902083</v>
      </c>
      <c r="AI191" s="36">
        <f t="shared" si="32"/>
        <v>18.100890207715135</v>
      </c>
      <c r="AJ191" s="36">
        <f t="shared" si="33"/>
        <v>2.0771513353115725</v>
      </c>
      <c r="AK191" s="31">
        <v>99.999999999999986</v>
      </c>
    </row>
    <row r="192" spans="1:37">
      <c r="A192" s="55" t="s">
        <v>239</v>
      </c>
      <c r="B192" s="56">
        <v>58.286687000000001</v>
      </c>
      <c r="C192" s="56">
        <v>-96.839437000000004</v>
      </c>
      <c r="D192" s="55" t="s">
        <v>35</v>
      </c>
      <c r="E192" s="55"/>
      <c r="F192" s="57">
        <v>55.214723926380373</v>
      </c>
      <c r="G192" s="43">
        <v>19.018404907975462</v>
      </c>
      <c r="H192" s="43">
        <v>0</v>
      </c>
      <c r="I192" s="44">
        <v>0</v>
      </c>
      <c r="J192" s="44">
        <v>0</v>
      </c>
      <c r="K192" s="43">
        <v>0</v>
      </c>
      <c r="L192" s="43">
        <v>0</v>
      </c>
      <c r="M192" s="43">
        <v>3.6809815950920246</v>
      </c>
      <c r="N192" s="43">
        <v>0</v>
      </c>
      <c r="O192" s="43">
        <v>4.294478527607362</v>
      </c>
      <c r="P192" s="43">
        <v>0</v>
      </c>
      <c r="Q192" s="44">
        <v>12.883435582822086</v>
      </c>
      <c r="R192" s="43">
        <v>0</v>
      </c>
      <c r="S192" s="43">
        <v>3.6809815950920246</v>
      </c>
      <c r="T192" s="43">
        <v>0</v>
      </c>
      <c r="U192" s="43">
        <v>0</v>
      </c>
      <c r="V192" s="43">
        <v>0</v>
      </c>
      <c r="W192" s="43">
        <v>0.61349693251533743</v>
      </c>
      <c r="X192" s="43">
        <v>0.61349693251533743</v>
      </c>
      <c r="Y192" s="44">
        <v>0</v>
      </c>
      <c r="Z192" s="43">
        <v>0</v>
      </c>
      <c r="AA192" s="43">
        <v>0</v>
      </c>
      <c r="AB192" s="43">
        <v>0</v>
      </c>
      <c r="AC192" s="14">
        <v>100</v>
      </c>
      <c r="AD192" s="14"/>
      <c r="AE192" s="35">
        <f t="shared" si="29"/>
        <v>55.214723926380373</v>
      </c>
      <c r="AF192" s="35">
        <f t="shared" si="34"/>
        <v>20.858895705521473</v>
      </c>
      <c r="AG192" s="36">
        <f t="shared" si="30"/>
        <v>0.61349693251533743</v>
      </c>
      <c r="AH192" s="36">
        <f t="shared" si="31"/>
        <v>0.61349693251533743</v>
      </c>
      <c r="AI192" s="36">
        <f t="shared" si="32"/>
        <v>19.018404907975462</v>
      </c>
      <c r="AJ192" s="36">
        <f t="shared" si="33"/>
        <v>3.6809815950920246</v>
      </c>
      <c r="AK192" s="31">
        <v>100</v>
      </c>
    </row>
    <row r="193" spans="1:37">
      <c r="A193" s="58" t="s">
        <v>240</v>
      </c>
      <c r="B193" s="59">
        <v>58.158263910000002</v>
      </c>
      <c r="C193" s="59">
        <v>-94.529567409999999</v>
      </c>
      <c r="D193" s="60" t="s">
        <v>241</v>
      </c>
      <c r="E193" s="61">
        <v>3.3</v>
      </c>
      <c r="F193" s="57">
        <v>24.663677130044842</v>
      </c>
      <c r="G193" s="43">
        <v>61.883408071748882</v>
      </c>
      <c r="H193" s="43">
        <v>0</v>
      </c>
      <c r="I193" s="44">
        <v>0</v>
      </c>
      <c r="J193" s="44">
        <v>0</v>
      </c>
      <c r="K193" s="43">
        <v>0.22421524663677131</v>
      </c>
      <c r="L193" s="43">
        <v>0</v>
      </c>
      <c r="M193" s="43">
        <v>0</v>
      </c>
      <c r="N193" s="43">
        <v>0</v>
      </c>
      <c r="O193" s="43">
        <v>0</v>
      </c>
      <c r="P193" s="43">
        <v>0.22421524663677131</v>
      </c>
      <c r="Q193" s="44">
        <v>10.762331838565023</v>
      </c>
      <c r="R193" s="43">
        <v>0</v>
      </c>
      <c r="S193" s="43">
        <v>1.5695067264573992</v>
      </c>
      <c r="T193" s="43">
        <v>0</v>
      </c>
      <c r="U193" s="43">
        <v>0</v>
      </c>
      <c r="V193" s="43">
        <v>0</v>
      </c>
      <c r="W193" s="43">
        <v>0.22421524663677131</v>
      </c>
      <c r="X193" s="43">
        <v>0</v>
      </c>
      <c r="Y193" s="44">
        <v>0.44843049327354262</v>
      </c>
      <c r="Z193" s="43">
        <v>0</v>
      </c>
      <c r="AA193" s="43">
        <v>0</v>
      </c>
      <c r="AB193" s="43">
        <v>0</v>
      </c>
      <c r="AC193" s="14">
        <v>100.00000000000001</v>
      </c>
      <c r="AD193" s="14"/>
      <c r="AE193" s="35">
        <f t="shared" ref="AE193:AE256" si="35">F193+K193</f>
        <v>24.887892376681613</v>
      </c>
      <c r="AF193" s="35">
        <f t="shared" si="34"/>
        <v>10.986547085201794</v>
      </c>
      <c r="AG193" s="36">
        <f t="shared" ref="AG193:AG256" si="36">W193+AB193</f>
        <v>0.22421524663677131</v>
      </c>
      <c r="AH193" s="36">
        <f t="shared" ref="AH193:AH256" si="37">Y193+X193+I193</f>
        <v>0.44843049327354262</v>
      </c>
      <c r="AI193" s="36">
        <f t="shared" ref="AI193:AI256" si="38">G193+H193+J193</f>
        <v>61.883408071748882</v>
      </c>
      <c r="AJ193" s="36">
        <f t="shared" ref="AJ193:AJ256" si="39">AA193+Z193+S193+L193</f>
        <v>1.5695067264573992</v>
      </c>
      <c r="AK193" s="31">
        <v>100</v>
      </c>
    </row>
    <row r="194" spans="1:37">
      <c r="A194" s="58" t="s">
        <v>242</v>
      </c>
      <c r="B194" s="59">
        <v>58.158263910000002</v>
      </c>
      <c r="C194" s="59">
        <v>-94.529567409999999</v>
      </c>
      <c r="D194" s="62" t="s">
        <v>243</v>
      </c>
      <c r="E194" s="61">
        <v>9.6</v>
      </c>
      <c r="F194" s="57">
        <v>30.086956521739129</v>
      </c>
      <c r="G194" s="43">
        <v>65.739130434782609</v>
      </c>
      <c r="H194" s="43">
        <v>0</v>
      </c>
      <c r="I194" s="44">
        <v>0</v>
      </c>
      <c r="J194" s="44">
        <v>0</v>
      </c>
      <c r="K194" s="43">
        <v>0.34782608695652173</v>
      </c>
      <c r="L194" s="43">
        <v>0</v>
      </c>
      <c r="M194" s="43">
        <v>0</v>
      </c>
      <c r="N194" s="43">
        <v>0</v>
      </c>
      <c r="O194" s="43">
        <v>0</v>
      </c>
      <c r="P194" s="43">
        <v>0</v>
      </c>
      <c r="Q194" s="44">
        <v>2.7826086956521738</v>
      </c>
      <c r="R194" s="43">
        <v>0</v>
      </c>
      <c r="S194" s="43">
        <v>0</v>
      </c>
      <c r="T194" s="43">
        <v>0</v>
      </c>
      <c r="U194" s="43">
        <v>0</v>
      </c>
      <c r="V194" s="43">
        <v>0</v>
      </c>
      <c r="W194" s="43">
        <v>0.52173913043478271</v>
      </c>
      <c r="X194" s="43">
        <v>0.17391304347826086</v>
      </c>
      <c r="Y194" s="44">
        <v>0</v>
      </c>
      <c r="Z194" s="43">
        <v>0</v>
      </c>
      <c r="AA194" s="43">
        <v>0.17391304347826086</v>
      </c>
      <c r="AB194" s="43">
        <v>0.17391304347826086</v>
      </c>
      <c r="AC194" s="14">
        <v>100</v>
      </c>
      <c r="AD194" s="14"/>
      <c r="AE194" s="35">
        <f t="shared" si="35"/>
        <v>30.434782608695652</v>
      </c>
      <c r="AF194" s="35">
        <f t="shared" ref="AF194:AF234" si="40">V194+U194+R194+Q194+P194+O194+N194+M194</f>
        <v>2.7826086956521738</v>
      </c>
      <c r="AG194" s="36">
        <f t="shared" si="36"/>
        <v>0.69565217391304357</v>
      </c>
      <c r="AH194" s="36">
        <f t="shared" si="37"/>
        <v>0.17391304347826086</v>
      </c>
      <c r="AI194" s="36">
        <f t="shared" si="38"/>
        <v>65.739130434782609</v>
      </c>
      <c r="AJ194" s="36">
        <f t="shared" si="39"/>
        <v>0.17391304347826086</v>
      </c>
      <c r="AK194" s="31">
        <v>100.00000000000001</v>
      </c>
    </row>
    <row r="195" spans="1:37">
      <c r="A195" s="58" t="s">
        <v>244</v>
      </c>
      <c r="B195" s="59">
        <v>58.001908960000002</v>
      </c>
      <c r="C195" s="59">
        <v>-94.929617329999999</v>
      </c>
      <c r="D195" s="60" t="s">
        <v>241</v>
      </c>
      <c r="E195" s="61">
        <v>4</v>
      </c>
      <c r="F195" s="57">
        <v>41.899441340782126</v>
      </c>
      <c r="G195" s="43">
        <v>47.672253258845437</v>
      </c>
      <c r="H195" s="43">
        <v>0.93109869646182497</v>
      </c>
      <c r="I195" s="44">
        <v>0</v>
      </c>
      <c r="J195" s="44">
        <v>0.37243947858472998</v>
      </c>
      <c r="K195" s="43">
        <v>1.6759776536312849</v>
      </c>
      <c r="L195" s="43">
        <v>0</v>
      </c>
      <c r="M195" s="43">
        <v>0</v>
      </c>
      <c r="N195" s="43">
        <v>0.18621973929236499</v>
      </c>
      <c r="O195" s="43">
        <v>0</v>
      </c>
      <c r="P195" s="43">
        <v>0.74487895716945995</v>
      </c>
      <c r="Q195" s="44">
        <v>5.7728119180633151</v>
      </c>
      <c r="R195" s="43">
        <v>0</v>
      </c>
      <c r="S195" s="43">
        <v>0</v>
      </c>
      <c r="T195" s="43">
        <v>0.18621973929236499</v>
      </c>
      <c r="U195" s="43">
        <v>0.18621973929236499</v>
      </c>
      <c r="V195" s="43">
        <v>0</v>
      </c>
      <c r="W195" s="43">
        <v>0.18621973929236499</v>
      </c>
      <c r="X195" s="43">
        <v>0.37243947858472998</v>
      </c>
      <c r="Y195" s="44">
        <v>0</v>
      </c>
      <c r="Z195" s="43">
        <v>0</v>
      </c>
      <c r="AA195" s="43">
        <v>0.18621973929236499</v>
      </c>
      <c r="AB195" s="43">
        <v>0</v>
      </c>
      <c r="AC195" s="14">
        <v>100.00000000000001</v>
      </c>
      <c r="AD195" s="14"/>
      <c r="AE195" s="35">
        <f t="shared" si="35"/>
        <v>43.575418994413411</v>
      </c>
      <c r="AF195" s="35">
        <f t="shared" si="40"/>
        <v>6.8901303538175043</v>
      </c>
      <c r="AG195" s="36">
        <f t="shared" si="36"/>
        <v>0.18621973929236499</v>
      </c>
      <c r="AH195" s="36">
        <f t="shared" si="37"/>
        <v>0.37243947858472998</v>
      </c>
      <c r="AI195" s="36">
        <f t="shared" si="38"/>
        <v>48.975791433891992</v>
      </c>
      <c r="AJ195" s="36">
        <f t="shared" si="39"/>
        <v>0.18621973929236499</v>
      </c>
      <c r="AK195" s="31">
        <v>100.37243947858474</v>
      </c>
    </row>
    <row r="196" spans="1:37">
      <c r="A196" s="58" t="s">
        <v>245</v>
      </c>
      <c r="B196" s="59">
        <v>58.001908960000002</v>
      </c>
      <c r="C196" s="59">
        <v>-94.929617329999999</v>
      </c>
      <c r="D196" s="60" t="s">
        <v>243</v>
      </c>
      <c r="E196" s="61">
        <v>7</v>
      </c>
      <c r="F196" s="57">
        <v>32.838283828382835</v>
      </c>
      <c r="G196" s="43">
        <v>60.066006600660074</v>
      </c>
      <c r="H196" s="43">
        <v>0.16501650165016502</v>
      </c>
      <c r="I196" s="44">
        <v>0</v>
      </c>
      <c r="J196" s="44">
        <v>0.16501650165016502</v>
      </c>
      <c r="K196" s="43">
        <v>1.6501650165016499</v>
      </c>
      <c r="L196" s="43">
        <v>0.33003300330033003</v>
      </c>
      <c r="M196" s="43">
        <v>0</v>
      </c>
      <c r="N196" s="43">
        <v>0</v>
      </c>
      <c r="O196" s="43">
        <v>0</v>
      </c>
      <c r="P196" s="43">
        <v>0.49504950495049505</v>
      </c>
      <c r="Q196" s="44">
        <v>2.3102310231023102</v>
      </c>
      <c r="R196" s="43">
        <v>0</v>
      </c>
      <c r="S196" s="43">
        <v>0.66006600660066006</v>
      </c>
      <c r="T196" s="43">
        <v>0.66006600660066006</v>
      </c>
      <c r="U196" s="43">
        <v>0.16501650165016502</v>
      </c>
      <c r="V196" s="43">
        <v>0</v>
      </c>
      <c r="W196" s="43">
        <v>0.49504950495049505</v>
      </c>
      <c r="X196" s="43">
        <v>0.16501650165016502</v>
      </c>
      <c r="Y196" s="44">
        <v>0</v>
      </c>
      <c r="Z196" s="43">
        <v>0</v>
      </c>
      <c r="AA196" s="43">
        <v>0</v>
      </c>
      <c r="AB196" s="43">
        <v>0</v>
      </c>
      <c r="AC196" s="14">
        <v>100.00000000000001</v>
      </c>
      <c r="AD196" s="14"/>
      <c r="AE196" s="35">
        <f t="shared" si="35"/>
        <v>34.488448844884488</v>
      </c>
      <c r="AF196" s="35">
        <f t="shared" si="40"/>
        <v>2.9702970297029703</v>
      </c>
      <c r="AG196" s="36">
        <f t="shared" si="36"/>
        <v>0.49504950495049505</v>
      </c>
      <c r="AH196" s="36">
        <f t="shared" si="37"/>
        <v>0.16501650165016502</v>
      </c>
      <c r="AI196" s="36">
        <f t="shared" si="38"/>
        <v>60.396039603960403</v>
      </c>
      <c r="AJ196" s="36">
        <f t="shared" si="39"/>
        <v>0.99009900990099009</v>
      </c>
      <c r="AK196" s="31">
        <v>100.16501650165016</v>
      </c>
    </row>
    <row r="197" spans="1:37">
      <c r="A197" s="58" t="s">
        <v>246</v>
      </c>
      <c r="B197" s="59">
        <v>58.001908960000002</v>
      </c>
      <c r="C197" s="59">
        <v>-94.929617329999999</v>
      </c>
      <c r="D197" s="60" t="s">
        <v>247</v>
      </c>
      <c r="E197" s="61">
        <v>10</v>
      </c>
      <c r="F197" s="57">
        <v>27.565392354124747</v>
      </c>
      <c r="G197" s="43">
        <v>56.740442655935617</v>
      </c>
      <c r="H197" s="43">
        <v>0.2012072434607646</v>
      </c>
      <c r="I197" s="44">
        <v>0</v>
      </c>
      <c r="J197" s="44">
        <v>1.0060362173038229</v>
      </c>
      <c r="K197" s="43">
        <v>0.4024144869215292</v>
      </c>
      <c r="L197" s="43">
        <v>0</v>
      </c>
      <c r="M197" s="43">
        <v>0</v>
      </c>
      <c r="N197" s="43">
        <v>0</v>
      </c>
      <c r="O197" s="43">
        <v>0</v>
      </c>
      <c r="P197" s="43">
        <v>0.2012072434607646</v>
      </c>
      <c r="Q197" s="44">
        <v>2.4144869215291749</v>
      </c>
      <c r="R197" s="43">
        <v>0</v>
      </c>
      <c r="S197" s="43">
        <v>3.0181086519114686</v>
      </c>
      <c r="T197" s="43">
        <v>3.8229376257545273</v>
      </c>
      <c r="U197" s="43">
        <v>0</v>
      </c>
      <c r="V197" s="43">
        <v>0</v>
      </c>
      <c r="W197" s="43">
        <v>0.2012072434607646</v>
      </c>
      <c r="X197" s="43">
        <v>1.0060362173038229</v>
      </c>
      <c r="Y197" s="44">
        <v>0</v>
      </c>
      <c r="Z197" s="43">
        <v>4.0241448692152915</v>
      </c>
      <c r="AA197" s="43">
        <v>0.4024144869215292</v>
      </c>
      <c r="AB197" s="43">
        <v>0</v>
      </c>
      <c r="AC197" s="14">
        <v>100.00000000000001</v>
      </c>
      <c r="AD197" s="14"/>
      <c r="AE197" s="35">
        <f t="shared" si="35"/>
        <v>27.967806841046276</v>
      </c>
      <c r="AF197" s="35">
        <f t="shared" si="40"/>
        <v>2.6156941649899395</v>
      </c>
      <c r="AG197" s="36">
        <f t="shared" si="36"/>
        <v>0.2012072434607646</v>
      </c>
      <c r="AH197" s="36">
        <f t="shared" si="37"/>
        <v>1.0060362173038229</v>
      </c>
      <c r="AI197" s="36">
        <f t="shared" si="38"/>
        <v>57.947686116700204</v>
      </c>
      <c r="AJ197" s="36">
        <f t="shared" si="39"/>
        <v>7.4446680080482892</v>
      </c>
      <c r="AK197" s="31">
        <v>101.00603621730383</v>
      </c>
    </row>
    <row r="198" spans="1:37">
      <c r="A198" s="58" t="s">
        <v>248</v>
      </c>
      <c r="B198" s="59">
        <v>58.001908960000002</v>
      </c>
      <c r="C198" s="59">
        <v>-94.929617329999999</v>
      </c>
      <c r="D198" s="60" t="s">
        <v>249</v>
      </c>
      <c r="E198" s="61">
        <v>14</v>
      </c>
      <c r="F198" s="57">
        <v>18.136439267886857</v>
      </c>
      <c r="G198" s="43">
        <v>62.396006655574041</v>
      </c>
      <c r="H198" s="43">
        <v>0.33277870216306155</v>
      </c>
      <c r="I198" s="44">
        <v>0</v>
      </c>
      <c r="J198" s="44">
        <v>0.83194675540765384</v>
      </c>
      <c r="K198" s="43">
        <v>0.33277870216306155</v>
      </c>
      <c r="L198" s="43">
        <v>0</v>
      </c>
      <c r="M198" s="43">
        <v>0.33277870216306155</v>
      </c>
      <c r="N198" s="43">
        <v>0.33277870216306155</v>
      </c>
      <c r="O198" s="43">
        <v>0</v>
      </c>
      <c r="P198" s="43">
        <v>0</v>
      </c>
      <c r="Q198" s="44">
        <v>1.8302828618968388</v>
      </c>
      <c r="R198" s="43">
        <v>0.99833610648918469</v>
      </c>
      <c r="S198" s="43">
        <v>5.8236272878535766</v>
      </c>
      <c r="T198" s="43">
        <v>0.99833610648918469</v>
      </c>
      <c r="U198" s="43">
        <v>0</v>
      </c>
      <c r="V198" s="43">
        <v>0</v>
      </c>
      <c r="W198" s="43">
        <v>0.33277870216306155</v>
      </c>
      <c r="X198" s="43">
        <v>0.83194675540765384</v>
      </c>
      <c r="Y198" s="44">
        <v>0</v>
      </c>
      <c r="Z198" s="43">
        <v>6.988352745424292</v>
      </c>
      <c r="AA198" s="43">
        <v>0.33277870216306155</v>
      </c>
      <c r="AB198" s="43">
        <v>0</v>
      </c>
      <c r="AC198" s="14">
        <v>100.00000000000006</v>
      </c>
      <c r="AD198" s="14"/>
      <c r="AE198" s="35">
        <f t="shared" si="35"/>
        <v>18.469217970049918</v>
      </c>
      <c r="AF198" s="35">
        <f t="shared" si="40"/>
        <v>3.4941763727121469</v>
      </c>
      <c r="AG198" s="36">
        <f t="shared" si="36"/>
        <v>0.33277870216306155</v>
      </c>
      <c r="AH198" s="36">
        <f t="shared" si="37"/>
        <v>0.83194675540765384</v>
      </c>
      <c r="AI198" s="36">
        <f t="shared" si="38"/>
        <v>63.560732113144759</v>
      </c>
      <c r="AJ198" s="36">
        <f t="shared" si="39"/>
        <v>13.144758735440931</v>
      </c>
      <c r="AK198" s="31">
        <v>100.83194675540766</v>
      </c>
    </row>
    <row r="199" spans="1:37">
      <c r="A199" s="58" t="s">
        <v>250</v>
      </c>
      <c r="B199" s="59">
        <v>58.206682229999998</v>
      </c>
      <c r="C199" s="59">
        <v>-94.386497449999993</v>
      </c>
      <c r="D199" s="60" t="s">
        <v>247</v>
      </c>
      <c r="E199" s="63">
        <v>15.5</v>
      </c>
      <c r="F199" s="57">
        <v>22.02797202797203</v>
      </c>
      <c r="G199" s="43">
        <v>75.349650349650361</v>
      </c>
      <c r="H199" s="43">
        <v>0</v>
      </c>
      <c r="I199" s="44">
        <v>0</v>
      </c>
      <c r="J199" s="44">
        <v>0.69930069930069927</v>
      </c>
      <c r="K199" s="43">
        <v>0</v>
      </c>
      <c r="L199" s="43">
        <v>0</v>
      </c>
      <c r="M199" s="43">
        <v>0.17482517482517482</v>
      </c>
      <c r="N199" s="43">
        <v>0.17482517482517482</v>
      </c>
      <c r="O199" s="43">
        <v>0</v>
      </c>
      <c r="P199" s="43">
        <v>0</v>
      </c>
      <c r="Q199" s="44">
        <v>1.048951048951049</v>
      </c>
      <c r="R199" s="43">
        <v>0.17482517482517482</v>
      </c>
      <c r="S199" s="43">
        <v>0</v>
      </c>
      <c r="T199" s="43">
        <v>0</v>
      </c>
      <c r="U199" s="43">
        <v>0</v>
      </c>
      <c r="V199" s="43">
        <v>0</v>
      </c>
      <c r="W199" s="43">
        <v>0.34965034965034963</v>
      </c>
      <c r="X199" s="43">
        <v>0.69930069930069927</v>
      </c>
      <c r="Y199" s="44">
        <v>0</v>
      </c>
      <c r="Z199" s="43">
        <v>0</v>
      </c>
      <c r="AA199" s="43">
        <v>0</v>
      </c>
      <c r="AB199" s="43">
        <v>0</v>
      </c>
      <c r="AC199" s="14">
        <v>100</v>
      </c>
      <c r="AD199" s="14"/>
      <c r="AE199" s="35">
        <f t="shared" si="35"/>
        <v>22.02797202797203</v>
      </c>
      <c r="AF199" s="35">
        <f t="shared" si="40"/>
        <v>1.5734265734265733</v>
      </c>
      <c r="AG199" s="36">
        <f t="shared" si="36"/>
        <v>0.34965034965034963</v>
      </c>
      <c r="AH199" s="36">
        <f t="shared" si="37"/>
        <v>0.69930069930069927</v>
      </c>
      <c r="AI199" s="36">
        <f t="shared" si="38"/>
        <v>76.048951048951054</v>
      </c>
      <c r="AJ199" s="36">
        <f t="shared" si="39"/>
        <v>0</v>
      </c>
      <c r="AK199" s="31">
        <v>100.69930069930071</v>
      </c>
    </row>
    <row r="200" spans="1:37">
      <c r="A200" s="58" t="s">
        <v>251</v>
      </c>
      <c r="B200" s="59">
        <v>58.206682229999998</v>
      </c>
      <c r="C200" s="59">
        <v>-94.386497449999993</v>
      </c>
      <c r="D200" s="60" t="s">
        <v>243</v>
      </c>
      <c r="E200" s="63">
        <v>11.5</v>
      </c>
      <c r="F200" s="57">
        <v>47.344461305007584</v>
      </c>
      <c r="G200" s="43">
        <v>39.757207890743551</v>
      </c>
      <c r="H200" s="43">
        <v>0.30349013657056145</v>
      </c>
      <c r="I200" s="44">
        <v>0</v>
      </c>
      <c r="J200" s="44">
        <v>0</v>
      </c>
      <c r="K200" s="43">
        <v>1.062215477996965</v>
      </c>
      <c r="L200" s="43">
        <v>0</v>
      </c>
      <c r="M200" s="43">
        <v>0.15174506828528073</v>
      </c>
      <c r="N200" s="43">
        <v>0</v>
      </c>
      <c r="O200" s="43">
        <v>0</v>
      </c>
      <c r="P200" s="43">
        <v>0.75872534142640369</v>
      </c>
      <c r="Q200" s="44">
        <v>9.7116843702579665</v>
      </c>
      <c r="R200" s="43">
        <v>0</v>
      </c>
      <c r="S200" s="43">
        <v>0.30349013657056145</v>
      </c>
      <c r="T200" s="43">
        <v>0</v>
      </c>
      <c r="U200" s="43">
        <v>0</v>
      </c>
      <c r="V200" s="43">
        <v>0</v>
      </c>
      <c r="W200" s="43">
        <v>0.30349013657056145</v>
      </c>
      <c r="X200" s="43">
        <v>0.15174506828528073</v>
      </c>
      <c r="Y200" s="44">
        <v>0</v>
      </c>
      <c r="Z200" s="43">
        <v>0</v>
      </c>
      <c r="AA200" s="43">
        <v>0.15174506828528073</v>
      </c>
      <c r="AB200" s="43">
        <v>0</v>
      </c>
      <c r="AC200" s="14">
        <v>99.999999999999986</v>
      </c>
      <c r="AD200" s="14"/>
      <c r="AE200" s="35">
        <f t="shared" si="35"/>
        <v>48.406676783004549</v>
      </c>
      <c r="AF200" s="35">
        <f t="shared" si="40"/>
        <v>10.622154779969652</v>
      </c>
      <c r="AG200" s="36">
        <f t="shared" si="36"/>
        <v>0.30349013657056145</v>
      </c>
      <c r="AH200" s="36">
        <f t="shared" si="37"/>
        <v>0.15174506828528073</v>
      </c>
      <c r="AI200" s="36">
        <f t="shared" si="38"/>
        <v>40.06069802731411</v>
      </c>
      <c r="AJ200" s="36">
        <f t="shared" si="39"/>
        <v>0.45523520485584218</v>
      </c>
      <c r="AK200" s="31">
        <v>99.999999999999986</v>
      </c>
    </row>
    <row r="201" spans="1:37">
      <c r="A201" s="58" t="s">
        <v>252</v>
      </c>
      <c r="B201" s="59">
        <v>58.206682229999998</v>
      </c>
      <c r="C201" s="59">
        <v>-94.386497449999993</v>
      </c>
      <c r="D201" s="60" t="s">
        <v>241</v>
      </c>
      <c r="E201" s="63">
        <v>5.5</v>
      </c>
      <c r="F201" s="57">
        <v>29.094076655052266</v>
      </c>
      <c r="G201" s="43">
        <v>61.846689895470384</v>
      </c>
      <c r="H201" s="43">
        <v>0.34843205574912894</v>
      </c>
      <c r="I201" s="44">
        <v>0</v>
      </c>
      <c r="J201" s="44">
        <v>0</v>
      </c>
      <c r="K201" s="43">
        <v>0.69686411149825789</v>
      </c>
      <c r="L201" s="43">
        <v>0</v>
      </c>
      <c r="M201" s="43">
        <v>0.17421602787456447</v>
      </c>
      <c r="N201" s="43">
        <v>0</v>
      </c>
      <c r="O201" s="43">
        <v>0</v>
      </c>
      <c r="P201" s="43">
        <v>0.17421602787456447</v>
      </c>
      <c r="Q201" s="44">
        <v>6.968641114982578</v>
      </c>
      <c r="R201" s="43">
        <v>0</v>
      </c>
      <c r="S201" s="43">
        <v>0.17421602787456447</v>
      </c>
      <c r="T201" s="43">
        <v>0</v>
      </c>
      <c r="U201" s="43">
        <v>0</v>
      </c>
      <c r="V201" s="43">
        <v>0</v>
      </c>
      <c r="W201" s="43">
        <v>0.52264808362369342</v>
      </c>
      <c r="X201" s="43">
        <v>0</v>
      </c>
      <c r="Y201" s="44">
        <v>0</v>
      </c>
      <c r="Z201" s="43">
        <v>0</v>
      </c>
      <c r="AA201" s="43">
        <v>0</v>
      </c>
      <c r="AB201" s="43">
        <v>0</v>
      </c>
      <c r="AC201" s="14">
        <v>100</v>
      </c>
      <c r="AD201" s="14"/>
      <c r="AE201" s="35">
        <f t="shared" si="35"/>
        <v>29.790940766550523</v>
      </c>
      <c r="AF201" s="35">
        <f t="shared" si="40"/>
        <v>7.3170731707317067</v>
      </c>
      <c r="AG201" s="36">
        <f t="shared" si="36"/>
        <v>0.52264808362369342</v>
      </c>
      <c r="AH201" s="36">
        <f t="shared" si="37"/>
        <v>0</v>
      </c>
      <c r="AI201" s="36">
        <f t="shared" si="38"/>
        <v>62.195121951219512</v>
      </c>
      <c r="AJ201" s="36">
        <f t="shared" si="39"/>
        <v>0.17421602787456447</v>
      </c>
      <c r="AK201" s="31">
        <v>100</v>
      </c>
    </row>
    <row r="202" spans="1:37">
      <c r="A202" s="58" t="s">
        <v>253</v>
      </c>
      <c r="B202" s="59">
        <v>57.921760650000003</v>
      </c>
      <c r="C202" s="59">
        <v>-95.100418959999999</v>
      </c>
      <c r="D202" s="60" t="s">
        <v>241</v>
      </c>
      <c r="E202" s="63">
        <v>10</v>
      </c>
      <c r="F202" s="57">
        <v>43.594306049822066</v>
      </c>
      <c r="G202" s="43">
        <v>44.306049822064061</v>
      </c>
      <c r="H202" s="43">
        <v>0.1779359430604982</v>
      </c>
      <c r="I202" s="44">
        <v>0</v>
      </c>
      <c r="J202" s="44">
        <v>0</v>
      </c>
      <c r="K202" s="43">
        <v>0.1779359430604982</v>
      </c>
      <c r="L202" s="43">
        <v>0</v>
      </c>
      <c r="M202" s="43">
        <v>0</v>
      </c>
      <c r="N202" s="43">
        <v>0</v>
      </c>
      <c r="O202" s="43">
        <v>0</v>
      </c>
      <c r="P202" s="43">
        <v>0.1779359430604982</v>
      </c>
      <c r="Q202" s="44">
        <v>8.8967971530249113</v>
      </c>
      <c r="R202" s="43">
        <v>0</v>
      </c>
      <c r="S202" s="43">
        <v>1.4234875444839856</v>
      </c>
      <c r="T202" s="43">
        <v>0</v>
      </c>
      <c r="U202" s="43">
        <v>0</v>
      </c>
      <c r="V202" s="43">
        <v>0</v>
      </c>
      <c r="W202" s="43">
        <v>1.0676156583629894</v>
      </c>
      <c r="X202" s="43">
        <v>0</v>
      </c>
      <c r="Y202" s="44">
        <v>0</v>
      </c>
      <c r="Z202" s="43">
        <v>0</v>
      </c>
      <c r="AA202" s="43">
        <v>0.1779359430604982</v>
      </c>
      <c r="AB202" s="43">
        <v>0</v>
      </c>
      <c r="AC202" s="14">
        <v>100.00000000000003</v>
      </c>
      <c r="AD202" s="14"/>
      <c r="AE202" s="35">
        <f t="shared" si="35"/>
        <v>43.772241992882563</v>
      </c>
      <c r="AF202" s="35">
        <f t="shared" si="40"/>
        <v>9.07473309608541</v>
      </c>
      <c r="AG202" s="36">
        <f t="shared" si="36"/>
        <v>1.0676156583629894</v>
      </c>
      <c r="AH202" s="36">
        <f t="shared" si="37"/>
        <v>0</v>
      </c>
      <c r="AI202" s="36">
        <f t="shared" si="38"/>
        <v>44.483985765124558</v>
      </c>
      <c r="AJ202" s="36">
        <f t="shared" si="39"/>
        <v>1.6014234875444839</v>
      </c>
      <c r="AK202" s="31">
        <v>100</v>
      </c>
    </row>
    <row r="203" spans="1:37">
      <c r="A203" s="58" t="s">
        <v>254</v>
      </c>
      <c r="B203" s="59">
        <v>57.921760650000003</v>
      </c>
      <c r="C203" s="59">
        <v>-95.100418959999999</v>
      </c>
      <c r="D203" s="60" t="s">
        <v>243</v>
      </c>
      <c r="E203" s="63">
        <v>13.5</v>
      </c>
      <c r="F203" s="57">
        <v>36.10503282275711</v>
      </c>
      <c r="G203" s="43">
        <v>57.111597374179432</v>
      </c>
      <c r="H203" s="43">
        <v>0</v>
      </c>
      <c r="I203" s="44">
        <v>0</v>
      </c>
      <c r="J203" s="44">
        <v>0</v>
      </c>
      <c r="K203" s="43">
        <v>1.9693654266958425</v>
      </c>
      <c r="L203" s="43">
        <v>0</v>
      </c>
      <c r="M203" s="43">
        <v>0</v>
      </c>
      <c r="N203" s="43">
        <v>0</v>
      </c>
      <c r="O203" s="43">
        <v>0</v>
      </c>
      <c r="P203" s="43">
        <v>0.43763676148796499</v>
      </c>
      <c r="Q203" s="44">
        <v>2.6258205689277898</v>
      </c>
      <c r="R203" s="43">
        <v>0</v>
      </c>
      <c r="S203" s="43">
        <v>0.65645514223194745</v>
      </c>
      <c r="T203" s="43">
        <v>0</v>
      </c>
      <c r="U203" s="43">
        <v>0</v>
      </c>
      <c r="V203" s="43">
        <v>0</v>
      </c>
      <c r="W203" s="43">
        <v>1.0940919037199124</v>
      </c>
      <c r="X203" s="43">
        <v>0</v>
      </c>
      <c r="Y203" s="44">
        <v>0</v>
      </c>
      <c r="Z203" s="43">
        <v>0</v>
      </c>
      <c r="AA203" s="43">
        <v>0</v>
      </c>
      <c r="AB203" s="43">
        <v>0</v>
      </c>
      <c r="AC203" s="14">
        <v>100</v>
      </c>
      <c r="AD203" s="14"/>
      <c r="AE203" s="35">
        <f t="shared" si="35"/>
        <v>38.074398249452955</v>
      </c>
      <c r="AF203" s="35">
        <f t="shared" si="40"/>
        <v>3.0634573304157549</v>
      </c>
      <c r="AG203" s="36">
        <f t="shared" si="36"/>
        <v>1.0940919037199124</v>
      </c>
      <c r="AH203" s="36">
        <f t="shared" si="37"/>
        <v>0</v>
      </c>
      <c r="AI203" s="36">
        <f t="shared" si="38"/>
        <v>57.111597374179432</v>
      </c>
      <c r="AJ203" s="36">
        <f t="shared" si="39"/>
        <v>0.65645514223194745</v>
      </c>
      <c r="AK203" s="31">
        <v>100</v>
      </c>
    </row>
    <row r="204" spans="1:37">
      <c r="A204" s="58" t="s">
        <v>255</v>
      </c>
      <c r="B204" s="59">
        <v>57.921760650000003</v>
      </c>
      <c r="C204" s="59">
        <v>-95.100418959999999</v>
      </c>
      <c r="D204" s="60" t="s">
        <v>247</v>
      </c>
      <c r="E204" s="63">
        <v>26.5</v>
      </c>
      <c r="F204" s="57">
        <v>57.438794726930318</v>
      </c>
      <c r="G204" s="43">
        <v>33.145009416195862</v>
      </c>
      <c r="H204" s="43">
        <v>0.56497175141242939</v>
      </c>
      <c r="I204" s="44">
        <v>0</v>
      </c>
      <c r="J204" s="44">
        <v>0</v>
      </c>
      <c r="K204" s="43">
        <v>2.2598870056497176</v>
      </c>
      <c r="L204" s="43">
        <v>0</v>
      </c>
      <c r="M204" s="43">
        <v>0</v>
      </c>
      <c r="N204" s="43">
        <v>0</v>
      </c>
      <c r="O204" s="43">
        <v>0</v>
      </c>
      <c r="P204" s="43">
        <v>0.56497175141242939</v>
      </c>
      <c r="Q204" s="44">
        <v>3.3898305084745761</v>
      </c>
      <c r="R204" s="43">
        <v>0</v>
      </c>
      <c r="S204" s="43">
        <v>1.1299435028248588</v>
      </c>
      <c r="T204" s="43">
        <v>0</v>
      </c>
      <c r="U204" s="43">
        <v>0</v>
      </c>
      <c r="V204" s="43">
        <v>0</v>
      </c>
      <c r="W204" s="43">
        <v>1.3182674199623352</v>
      </c>
      <c r="X204" s="43">
        <v>0.18832391713747645</v>
      </c>
      <c r="Y204" s="44">
        <v>0</v>
      </c>
      <c r="Z204" s="43">
        <v>0</v>
      </c>
      <c r="AA204" s="43">
        <v>0</v>
      </c>
      <c r="AB204" s="43">
        <v>0</v>
      </c>
      <c r="AC204" s="14">
        <v>100</v>
      </c>
      <c r="AD204" s="14"/>
      <c r="AE204" s="35">
        <f t="shared" si="35"/>
        <v>59.698681732580035</v>
      </c>
      <c r="AF204" s="35">
        <f t="shared" si="40"/>
        <v>3.9548022598870056</v>
      </c>
      <c r="AG204" s="36">
        <f t="shared" si="36"/>
        <v>1.3182674199623352</v>
      </c>
      <c r="AH204" s="36">
        <f t="shared" si="37"/>
        <v>0.18832391713747645</v>
      </c>
      <c r="AI204" s="36">
        <f t="shared" si="38"/>
        <v>33.709981167608291</v>
      </c>
      <c r="AJ204" s="36">
        <f t="shared" si="39"/>
        <v>1.1299435028248588</v>
      </c>
      <c r="AK204" s="31">
        <v>100</v>
      </c>
    </row>
    <row r="205" spans="1:37">
      <c r="A205" s="58" t="s">
        <v>256</v>
      </c>
      <c r="B205" s="59">
        <v>58.094714019999998</v>
      </c>
      <c r="C205" s="59">
        <v>-95.625255390000007</v>
      </c>
      <c r="D205" s="60" t="s">
        <v>257</v>
      </c>
      <c r="E205" s="58" t="s">
        <v>258</v>
      </c>
      <c r="F205" s="57">
        <v>86.454849498327761</v>
      </c>
      <c r="G205" s="43">
        <v>1.8394648829431439</v>
      </c>
      <c r="H205" s="43">
        <v>0</v>
      </c>
      <c r="I205" s="44">
        <v>0</v>
      </c>
      <c r="J205" s="44">
        <v>0</v>
      </c>
      <c r="K205" s="43">
        <v>0.33444816053511706</v>
      </c>
      <c r="L205" s="43">
        <v>0.33444816053511706</v>
      </c>
      <c r="M205" s="43">
        <v>0</v>
      </c>
      <c r="N205" s="43">
        <v>0.16722408026755853</v>
      </c>
      <c r="O205" s="43">
        <v>0</v>
      </c>
      <c r="P205" s="43">
        <v>1.1705685618729096</v>
      </c>
      <c r="Q205" s="44">
        <v>7.6923076923076925</v>
      </c>
      <c r="R205" s="43">
        <v>0</v>
      </c>
      <c r="S205" s="43">
        <v>0.83612040133779264</v>
      </c>
      <c r="T205" s="43">
        <v>0</v>
      </c>
      <c r="U205" s="43">
        <v>0</v>
      </c>
      <c r="V205" s="43">
        <v>0</v>
      </c>
      <c r="W205" s="43">
        <v>1.1705685618729096</v>
      </c>
      <c r="X205" s="43">
        <v>0</v>
      </c>
      <c r="Y205" s="44">
        <v>0</v>
      </c>
      <c r="Z205" s="43">
        <v>0</v>
      </c>
      <c r="AA205" s="43">
        <v>0</v>
      </c>
      <c r="AB205" s="43">
        <v>0</v>
      </c>
      <c r="AC205" s="14">
        <v>100.00000000000001</v>
      </c>
      <c r="AD205" s="14"/>
      <c r="AE205" s="35">
        <f t="shared" si="35"/>
        <v>86.789297658862878</v>
      </c>
      <c r="AF205" s="35">
        <f t="shared" si="40"/>
        <v>9.0301003344481607</v>
      </c>
      <c r="AG205" s="36">
        <f t="shared" si="36"/>
        <v>1.1705685618729096</v>
      </c>
      <c r="AH205" s="36">
        <f t="shared" si="37"/>
        <v>0</v>
      </c>
      <c r="AI205" s="36">
        <f t="shared" si="38"/>
        <v>1.8394648829431439</v>
      </c>
      <c r="AJ205" s="36">
        <f t="shared" si="39"/>
        <v>1.1705685618729098</v>
      </c>
      <c r="AK205" s="31">
        <v>100.00000000000001</v>
      </c>
    </row>
    <row r="206" spans="1:37">
      <c r="A206" s="58" t="s">
        <v>259</v>
      </c>
      <c r="B206" s="59">
        <v>58.04258901</v>
      </c>
      <c r="C206" s="59">
        <v>-95.46298213</v>
      </c>
      <c r="D206" s="60" t="s">
        <v>257</v>
      </c>
      <c r="E206" s="58" t="s">
        <v>260</v>
      </c>
      <c r="F206" s="57">
        <v>67.455621301775153</v>
      </c>
      <c r="G206" s="43">
        <v>22.879684418145956</v>
      </c>
      <c r="H206" s="43">
        <v>0.19723865877712032</v>
      </c>
      <c r="I206" s="44">
        <v>0</v>
      </c>
      <c r="J206" s="44">
        <v>0</v>
      </c>
      <c r="K206" s="43">
        <v>0.59171597633136097</v>
      </c>
      <c r="L206" s="43">
        <v>0</v>
      </c>
      <c r="M206" s="43">
        <v>0</v>
      </c>
      <c r="N206" s="43">
        <v>0</v>
      </c>
      <c r="O206" s="43">
        <v>0</v>
      </c>
      <c r="P206" s="43">
        <v>1.5779092702169626</v>
      </c>
      <c r="Q206" s="44">
        <v>4.9309664694280082</v>
      </c>
      <c r="R206" s="43">
        <v>0</v>
      </c>
      <c r="S206" s="43">
        <v>0.98619329388560162</v>
      </c>
      <c r="T206" s="43">
        <v>0</v>
      </c>
      <c r="U206" s="43">
        <v>0</v>
      </c>
      <c r="V206" s="43">
        <v>0</v>
      </c>
      <c r="W206" s="43">
        <v>1.3806706114398422</v>
      </c>
      <c r="X206" s="43">
        <v>0</v>
      </c>
      <c r="Y206" s="44">
        <v>0</v>
      </c>
      <c r="Z206" s="43">
        <v>0</v>
      </c>
      <c r="AA206" s="43">
        <v>0</v>
      </c>
      <c r="AB206" s="43">
        <v>0</v>
      </c>
      <c r="AC206" s="14">
        <v>100.00000000000001</v>
      </c>
      <c r="AD206" s="14"/>
      <c r="AE206" s="35">
        <f t="shared" si="35"/>
        <v>68.047337278106511</v>
      </c>
      <c r="AF206" s="35">
        <f t="shared" si="40"/>
        <v>6.5088757396449708</v>
      </c>
      <c r="AG206" s="36">
        <f t="shared" si="36"/>
        <v>1.3806706114398422</v>
      </c>
      <c r="AH206" s="36">
        <f t="shared" si="37"/>
        <v>0</v>
      </c>
      <c r="AI206" s="36">
        <f t="shared" si="38"/>
        <v>23.076923076923077</v>
      </c>
      <c r="AJ206" s="36">
        <f t="shared" si="39"/>
        <v>0.98619329388560162</v>
      </c>
      <c r="AK206" s="31">
        <v>100</v>
      </c>
    </row>
    <row r="207" spans="1:37">
      <c r="A207" s="58" t="s">
        <v>261</v>
      </c>
      <c r="B207" s="59">
        <v>57.980307349999997</v>
      </c>
      <c r="C207" s="59">
        <v>-95.476128810000006</v>
      </c>
      <c r="D207" s="60" t="s">
        <v>257</v>
      </c>
      <c r="E207" s="58" t="s">
        <v>262</v>
      </c>
      <c r="F207" s="57">
        <v>80.223880597014926</v>
      </c>
      <c r="G207" s="43">
        <v>11.194029850746269</v>
      </c>
      <c r="H207" s="43">
        <v>0</v>
      </c>
      <c r="I207" s="44">
        <v>0</v>
      </c>
      <c r="J207" s="44">
        <v>0</v>
      </c>
      <c r="K207" s="43">
        <v>1.1194029850746268</v>
      </c>
      <c r="L207" s="43">
        <v>0.18656716417910446</v>
      </c>
      <c r="M207" s="43">
        <v>0</v>
      </c>
      <c r="N207" s="43">
        <v>0</v>
      </c>
      <c r="O207" s="43">
        <v>0</v>
      </c>
      <c r="P207" s="43">
        <v>0.74626865671641784</v>
      </c>
      <c r="Q207" s="44">
        <v>4.1044776119402986</v>
      </c>
      <c r="R207" s="43">
        <v>0</v>
      </c>
      <c r="S207" s="43">
        <v>1.3059701492537312</v>
      </c>
      <c r="T207" s="43">
        <v>0.55970149253731338</v>
      </c>
      <c r="U207" s="43">
        <v>0.18656716417910446</v>
      </c>
      <c r="V207" s="43">
        <v>0</v>
      </c>
      <c r="W207" s="43">
        <v>0.18656716417910446</v>
      </c>
      <c r="X207" s="43">
        <v>0</v>
      </c>
      <c r="Y207" s="44">
        <v>0.18656716417910446</v>
      </c>
      <c r="Z207" s="43">
        <v>0</v>
      </c>
      <c r="AA207" s="43">
        <v>0</v>
      </c>
      <c r="AB207" s="43">
        <v>0</v>
      </c>
      <c r="AC207" s="14">
        <v>100.00000000000001</v>
      </c>
      <c r="AD207" s="14"/>
      <c r="AE207" s="35">
        <f t="shared" si="35"/>
        <v>81.343283582089555</v>
      </c>
      <c r="AF207" s="35">
        <f t="shared" si="40"/>
        <v>5.0373134328358207</v>
      </c>
      <c r="AG207" s="36">
        <f t="shared" si="36"/>
        <v>0.18656716417910446</v>
      </c>
      <c r="AH207" s="36">
        <f t="shared" si="37"/>
        <v>0.18656716417910446</v>
      </c>
      <c r="AI207" s="36">
        <f t="shared" si="38"/>
        <v>11.194029850746269</v>
      </c>
      <c r="AJ207" s="36">
        <f t="shared" si="39"/>
        <v>1.4925373134328357</v>
      </c>
      <c r="AK207" s="31">
        <v>100.00000000000001</v>
      </c>
    </row>
    <row r="208" spans="1:37">
      <c r="A208" s="58" t="s">
        <v>263</v>
      </c>
      <c r="B208" s="59">
        <v>58.007802329999997</v>
      </c>
      <c r="C208" s="59">
        <v>-95.285230540000001</v>
      </c>
      <c r="D208" s="60" t="s">
        <v>257</v>
      </c>
      <c r="E208" s="58" t="s">
        <v>264</v>
      </c>
      <c r="F208" s="57">
        <v>44.169611307420489</v>
      </c>
      <c r="G208" s="43">
        <v>40.459363957597169</v>
      </c>
      <c r="H208" s="43">
        <v>0</v>
      </c>
      <c r="I208" s="44">
        <v>0</v>
      </c>
      <c r="J208" s="44">
        <v>0</v>
      </c>
      <c r="K208" s="43">
        <v>0.70671378091872794</v>
      </c>
      <c r="L208" s="43">
        <v>0.35335689045936397</v>
      </c>
      <c r="M208" s="43">
        <v>0</v>
      </c>
      <c r="N208" s="43">
        <v>0</v>
      </c>
      <c r="O208" s="43">
        <v>0</v>
      </c>
      <c r="P208" s="43">
        <v>0.70671378091872794</v>
      </c>
      <c r="Q208" s="44">
        <v>10.600706713780919</v>
      </c>
      <c r="R208" s="43">
        <v>0</v>
      </c>
      <c r="S208" s="43">
        <v>2.4734982332155475</v>
      </c>
      <c r="T208" s="43">
        <v>0</v>
      </c>
      <c r="U208" s="43">
        <v>0.35335689045936397</v>
      </c>
      <c r="V208" s="43">
        <v>0</v>
      </c>
      <c r="W208" s="43">
        <v>0</v>
      </c>
      <c r="X208" s="43">
        <v>0.17667844522968199</v>
      </c>
      <c r="Y208" s="44">
        <v>0</v>
      </c>
      <c r="Z208" s="43">
        <v>0</v>
      </c>
      <c r="AA208" s="43">
        <v>0</v>
      </c>
      <c r="AB208" s="43">
        <v>0</v>
      </c>
      <c r="AC208" s="14">
        <v>100.00000000000001</v>
      </c>
      <c r="AD208" s="14"/>
      <c r="AE208" s="35">
        <f t="shared" si="35"/>
        <v>44.876325088339215</v>
      </c>
      <c r="AF208" s="35">
        <f t="shared" si="40"/>
        <v>11.660777385159012</v>
      </c>
      <c r="AG208" s="36">
        <f t="shared" si="36"/>
        <v>0</v>
      </c>
      <c r="AH208" s="36">
        <f t="shared" si="37"/>
        <v>0.17667844522968199</v>
      </c>
      <c r="AI208" s="36">
        <f t="shared" si="38"/>
        <v>40.459363957597169</v>
      </c>
      <c r="AJ208" s="36">
        <f t="shared" si="39"/>
        <v>2.8268551236749113</v>
      </c>
      <c r="AK208" s="31">
        <v>99.999999999999986</v>
      </c>
    </row>
    <row r="209" spans="1:37">
      <c r="A209" s="58" t="s">
        <v>265</v>
      </c>
      <c r="B209" s="59">
        <v>58.043015650000001</v>
      </c>
      <c r="C209" s="59">
        <v>-95.167408899999998</v>
      </c>
      <c r="D209" s="60" t="s">
        <v>257</v>
      </c>
      <c r="E209" s="58" t="s">
        <v>266</v>
      </c>
      <c r="F209" s="57">
        <v>50</v>
      </c>
      <c r="G209" s="43">
        <v>37.585034013605437</v>
      </c>
      <c r="H209" s="43">
        <v>0</v>
      </c>
      <c r="I209" s="44">
        <v>0</v>
      </c>
      <c r="J209" s="44">
        <v>0</v>
      </c>
      <c r="K209" s="43">
        <v>0.17006802721088435</v>
      </c>
      <c r="L209" s="43">
        <v>0</v>
      </c>
      <c r="M209" s="43">
        <v>0</v>
      </c>
      <c r="N209" s="43">
        <v>0</v>
      </c>
      <c r="O209" s="43">
        <v>0</v>
      </c>
      <c r="P209" s="43">
        <v>1.0204081632653061</v>
      </c>
      <c r="Q209" s="44">
        <v>9.0136054421768712</v>
      </c>
      <c r="R209" s="43">
        <v>0</v>
      </c>
      <c r="S209" s="43">
        <v>0.3401360544217687</v>
      </c>
      <c r="T209" s="43">
        <v>0</v>
      </c>
      <c r="U209" s="43">
        <v>0</v>
      </c>
      <c r="V209" s="43">
        <v>0</v>
      </c>
      <c r="W209" s="43">
        <v>1.870748299319728</v>
      </c>
      <c r="X209" s="43">
        <v>0</v>
      </c>
      <c r="Y209" s="44">
        <v>0</v>
      </c>
      <c r="Z209" s="43">
        <v>0</v>
      </c>
      <c r="AA209" s="43">
        <v>0</v>
      </c>
      <c r="AB209" s="43">
        <v>0</v>
      </c>
      <c r="AC209" s="14">
        <v>99.999999999999986</v>
      </c>
      <c r="AD209" s="14"/>
      <c r="AE209" s="35">
        <f t="shared" si="35"/>
        <v>50.170068027210881</v>
      </c>
      <c r="AF209" s="35">
        <f t="shared" si="40"/>
        <v>10.034013605442178</v>
      </c>
      <c r="AG209" s="36">
        <f t="shared" si="36"/>
        <v>1.870748299319728</v>
      </c>
      <c r="AH209" s="36">
        <f t="shared" si="37"/>
        <v>0</v>
      </c>
      <c r="AI209" s="36">
        <f t="shared" si="38"/>
        <v>37.585034013605437</v>
      </c>
      <c r="AJ209" s="36">
        <f t="shared" si="39"/>
        <v>0.3401360544217687</v>
      </c>
      <c r="AK209" s="31">
        <v>99.999999999999986</v>
      </c>
    </row>
    <row r="210" spans="1:37">
      <c r="A210" s="58" t="s">
        <v>267</v>
      </c>
      <c r="B210" s="59">
        <v>57.991157319999999</v>
      </c>
      <c r="C210" s="59">
        <v>-95.176995579999996</v>
      </c>
      <c r="D210" s="60" t="s">
        <v>257</v>
      </c>
      <c r="E210" s="58" t="s">
        <v>266</v>
      </c>
      <c r="F210" s="57">
        <v>51.520572450805012</v>
      </c>
      <c r="G210" s="43">
        <v>28.443649373881929</v>
      </c>
      <c r="H210" s="43">
        <v>0.35778175313059035</v>
      </c>
      <c r="I210" s="44">
        <v>0</v>
      </c>
      <c r="J210" s="44">
        <v>0</v>
      </c>
      <c r="K210" s="43">
        <v>0.17889087656529518</v>
      </c>
      <c r="L210" s="43">
        <v>0</v>
      </c>
      <c r="M210" s="43">
        <v>0</v>
      </c>
      <c r="N210" s="43">
        <v>0.35778175313059035</v>
      </c>
      <c r="O210" s="43">
        <v>0</v>
      </c>
      <c r="P210" s="43">
        <v>0</v>
      </c>
      <c r="Q210" s="44">
        <v>17.173524150268335</v>
      </c>
      <c r="R210" s="43">
        <v>0</v>
      </c>
      <c r="S210" s="43">
        <v>0.53667262969588547</v>
      </c>
      <c r="T210" s="43">
        <v>0.35778175313059035</v>
      </c>
      <c r="U210" s="43">
        <v>0</v>
      </c>
      <c r="V210" s="43">
        <v>0</v>
      </c>
      <c r="W210" s="43">
        <v>1.0733452593917709</v>
      </c>
      <c r="X210" s="43">
        <v>0</v>
      </c>
      <c r="Y210" s="44">
        <v>0</v>
      </c>
      <c r="Z210" s="43">
        <v>0</v>
      </c>
      <c r="AA210" s="43">
        <v>0</v>
      </c>
      <c r="AB210" s="43">
        <v>0</v>
      </c>
      <c r="AC210" s="14">
        <v>100.00000000000001</v>
      </c>
      <c r="AD210" s="14"/>
      <c r="AE210" s="35">
        <f t="shared" si="35"/>
        <v>51.69946332737031</v>
      </c>
      <c r="AF210" s="35">
        <f t="shared" si="40"/>
        <v>17.531305903398927</v>
      </c>
      <c r="AG210" s="36">
        <f t="shared" si="36"/>
        <v>1.0733452593917709</v>
      </c>
      <c r="AH210" s="36">
        <f t="shared" si="37"/>
        <v>0</v>
      </c>
      <c r="AI210" s="36">
        <f t="shared" si="38"/>
        <v>28.801431127012521</v>
      </c>
      <c r="AJ210" s="36">
        <f t="shared" si="39"/>
        <v>0.53667262969588547</v>
      </c>
      <c r="AK210" s="31">
        <v>100.00000000000001</v>
      </c>
    </row>
    <row r="211" spans="1:37">
      <c r="A211" s="58" t="s">
        <v>268</v>
      </c>
      <c r="B211" s="59">
        <v>57.942622319999998</v>
      </c>
      <c r="C211" s="59">
        <v>-95.125765610000002</v>
      </c>
      <c r="D211" s="60" t="s">
        <v>257</v>
      </c>
      <c r="E211" s="58" t="s">
        <v>269</v>
      </c>
      <c r="F211" s="57">
        <v>52.462121212121218</v>
      </c>
      <c r="G211" s="43">
        <v>42.424242424242422</v>
      </c>
      <c r="H211" s="43">
        <v>0</v>
      </c>
      <c r="I211" s="44">
        <v>0</v>
      </c>
      <c r="J211" s="44">
        <v>0</v>
      </c>
      <c r="K211" s="43">
        <v>0.37878787878787878</v>
      </c>
      <c r="L211" s="43">
        <v>0</v>
      </c>
      <c r="M211" s="43">
        <v>0</v>
      </c>
      <c r="N211" s="43">
        <v>0</v>
      </c>
      <c r="O211" s="43">
        <v>0</v>
      </c>
      <c r="P211" s="43">
        <v>0.56818181818181823</v>
      </c>
      <c r="Q211" s="44">
        <v>2.4621212121212119</v>
      </c>
      <c r="R211" s="43">
        <v>0</v>
      </c>
      <c r="S211" s="43">
        <v>0.18939393939393939</v>
      </c>
      <c r="T211" s="43">
        <v>0</v>
      </c>
      <c r="U211" s="43">
        <v>0</v>
      </c>
      <c r="V211" s="43">
        <v>0</v>
      </c>
      <c r="W211" s="43">
        <v>1.5151515151515151</v>
      </c>
      <c r="X211" s="43">
        <v>0</v>
      </c>
      <c r="Y211" s="44">
        <v>0</v>
      </c>
      <c r="Z211" s="43">
        <v>0</v>
      </c>
      <c r="AA211" s="43">
        <v>0</v>
      </c>
      <c r="AB211" s="43">
        <v>0</v>
      </c>
      <c r="AC211" s="14">
        <v>100</v>
      </c>
      <c r="AD211" s="14"/>
      <c r="AE211" s="35">
        <f t="shared" si="35"/>
        <v>52.840909090909093</v>
      </c>
      <c r="AF211" s="35">
        <f t="shared" si="40"/>
        <v>3.0303030303030303</v>
      </c>
      <c r="AG211" s="36">
        <f t="shared" si="36"/>
        <v>1.5151515151515151</v>
      </c>
      <c r="AH211" s="36">
        <f t="shared" si="37"/>
        <v>0</v>
      </c>
      <c r="AI211" s="36">
        <f t="shared" si="38"/>
        <v>42.424242424242422</v>
      </c>
      <c r="AJ211" s="36">
        <f t="shared" si="39"/>
        <v>0.18939393939393939</v>
      </c>
      <c r="AK211" s="31">
        <v>100</v>
      </c>
    </row>
    <row r="212" spans="1:37">
      <c r="A212" s="58" t="s">
        <v>270</v>
      </c>
      <c r="B212" s="59">
        <v>57.870744000000002</v>
      </c>
      <c r="C212" s="59">
        <v>-95.210940609999994</v>
      </c>
      <c r="D212" s="60" t="s">
        <v>241</v>
      </c>
      <c r="E212" s="64">
        <v>1</v>
      </c>
      <c r="F212" s="57">
        <v>28.859060402684566</v>
      </c>
      <c r="G212" s="43">
        <v>56.599552572706934</v>
      </c>
      <c r="H212" s="43">
        <v>1.3422818791946309</v>
      </c>
      <c r="I212" s="44">
        <v>0</v>
      </c>
      <c r="J212" s="44">
        <v>0</v>
      </c>
      <c r="K212" s="43">
        <v>0.22371364653243847</v>
      </c>
      <c r="L212" s="43">
        <v>0</v>
      </c>
      <c r="M212" s="43">
        <v>0</v>
      </c>
      <c r="N212" s="43">
        <v>0</v>
      </c>
      <c r="O212" s="43">
        <v>0</v>
      </c>
      <c r="P212" s="43">
        <v>0</v>
      </c>
      <c r="Q212" s="44">
        <v>12.527964205816556</v>
      </c>
      <c r="R212" s="43">
        <v>0</v>
      </c>
      <c r="S212" s="43">
        <v>0</v>
      </c>
      <c r="T212" s="43">
        <v>0</v>
      </c>
      <c r="U212" s="43">
        <v>0</v>
      </c>
      <c r="V212" s="43">
        <v>0</v>
      </c>
      <c r="W212" s="43">
        <v>0.44742729306487694</v>
      </c>
      <c r="X212" s="43">
        <v>0</v>
      </c>
      <c r="Y212" s="44">
        <v>0</v>
      </c>
      <c r="Z212" s="43">
        <v>0</v>
      </c>
      <c r="AA212" s="43">
        <v>0</v>
      </c>
      <c r="AB212" s="43">
        <v>0</v>
      </c>
      <c r="AC212" s="14">
        <v>100.00000000000001</v>
      </c>
      <c r="AD212" s="14"/>
      <c r="AE212" s="35">
        <f t="shared" si="35"/>
        <v>29.082774049217004</v>
      </c>
      <c r="AF212" s="35">
        <f t="shared" si="40"/>
        <v>12.527964205816556</v>
      </c>
      <c r="AG212" s="36">
        <f t="shared" si="36"/>
        <v>0.44742729306487694</v>
      </c>
      <c r="AH212" s="36">
        <f t="shared" si="37"/>
        <v>0</v>
      </c>
      <c r="AI212" s="36">
        <f t="shared" si="38"/>
        <v>57.941834451901563</v>
      </c>
      <c r="AJ212" s="36">
        <f t="shared" si="39"/>
        <v>0</v>
      </c>
      <c r="AK212" s="31">
        <v>100</v>
      </c>
    </row>
    <row r="213" spans="1:37">
      <c r="A213" s="58" t="s">
        <v>271</v>
      </c>
      <c r="B213" s="59">
        <v>57.870744000000002</v>
      </c>
      <c r="C213" s="59">
        <v>-95.210940609999994</v>
      </c>
      <c r="D213" s="60" t="s">
        <v>243</v>
      </c>
      <c r="E213" s="64">
        <v>6</v>
      </c>
      <c r="F213" s="57">
        <v>23.863636363636363</v>
      </c>
      <c r="G213" s="43">
        <v>58.928571428571431</v>
      </c>
      <c r="H213" s="43">
        <v>1.1363636363636365</v>
      </c>
      <c r="I213" s="44">
        <v>0</v>
      </c>
      <c r="J213" s="44">
        <v>0</v>
      </c>
      <c r="K213" s="43">
        <v>0</v>
      </c>
      <c r="L213" s="43">
        <v>0</v>
      </c>
      <c r="M213" s="43">
        <v>0</v>
      </c>
      <c r="N213" s="43">
        <v>0</v>
      </c>
      <c r="O213" s="43">
        <v>0</v>
      </c>
      <c r="P213" s="43">
        <v>0</v>
      </c>
      <c r="Q213" s="44">
        <v>15.422077922077923</v>
      </c>
      <c r="R213" s="43">
        <v>0</v>
      </c>
      <c r="S213" s="43">
        <v>0</v>
      </c>
      <c r="T213" s="43">
        <v>0</v>
      </c>
      <c r="U213" s="43">
        <v>0</v>
      </c>
      <c r="V213" s="43">
        <v>0</v>
      </c>
      <c r="W213" s="43">
        <v>0.16233766233766234</v>
      </c>
      <c r="X213" s="43">
        <v>0</v>
      </c>
      <c r="Y213" s="44">
        <v>0</v>
      </c>
      <c r="Z213" s="43">
        <v>0</v>
      </c>
      <c r="AA213" s="43">
        <v>0.48701298701298701</v>
      </c>
      <c r="AB213" s="43">
        <v>0</v>
      </c>
      <c r="AC213" s="14">
        <v>100</v>
      </c>
      <c r="AD213" s="14"/>
      <c r="AE213" s="35">
        <f t="shared" si="35"/>
        <v>23.863636363636363</v>
      </c>
      <c r="AF213" s="35">
        <f t="shared" si="40"/>
        <v>15.422077922077923</v>
      </c>
      <c r="AG213" s="36">
        <f t="shared" si="36"/>
        <v>0.16233766233766234</v>
      </c>
      <c r="AH213" s="36">
        <f t="shared" si="37"/>
        <v>0</v>
      </c>
      <c r="AI213" s="36">
        <f t="shared" si="38"/>
        <v>60.064935064935064</v>
      </c>
      <c r="AJ213" s="36">
        <f t="shared" si="39"/>
        <v>0.48701298701298701</v>
      </c>
      <c r="AK213" s="31">
        <v>100</v>
      </c>
    </row>
    <row r="214" spans="1:37">
      <c r="A214" s="58" t="s">
        <v>272</v>
      </c>
      <c r="B214" s="59">
        <v>57.870744000000002</v>
      </c>
      <c r="C214" s="59">
        <v>-95.210940609999994</v>
      </c>
      <c r="D214" s="60" t="s">
        <v>247</v>
      </c>
      <c r="E214" s="64">
        <v>16</v>
      </c>
      <c r="F214" s="57">
        <v>22.368421052631579</v>
      </c>
      <c r="G214" s="43">
        <v>63.32236842105263</v>
      </c>
      <c r="H214" s="43">
        <v>0.49342105263157893</v>
      </c>
      <c r="I214" s="44">
        <v>0</v>
      </c>
      <c r="J214" s="44">
        <v>0</v>
      </c>
      <c r="K214" s="43">
        <v>0</v>
      </c>
      <c r="L214" s="43">
        <v>0</v>
      </c>
      <c r="M214" s="43">
        <v>0</v>
      </c>
      <c r="N214" s="43">
        <v>0.1644736842105263</v>
      </c>
      <c r="O214" s="43">
        <v>0</v>
      </c>
      <c r="P214" s="43">
        <v>0</v>
      </c>
      <c r="Q214" s="44">
        <v>12.828947368421053</v>
      </c>
      <c r="R214" s="43">
        <v>0</v>
      </c>
      <c r="S214" s="43">
        <v>0</v>
      </c>
      <c r="T214" s="43">
        <v>0</v>
      </c>
      <c r="U214" s="43">
        <v>0</v>
      </c>
      <c r="V214" s="43">
        <v>0</v>
      </c>
      <c r="W214" s="43">
        <v>0.49342105263157893</v>
      </c>
      <c r="X214" s="43">
        <v>0</v>
      </c>
      <c r="Y214" s="44">
        <v>0</v>
      </c>
      <c r="Z214" s="43">
        <v>0</v>
      </c>
      <c r="AA214" s="43">
        <v>0.3289473684210526</v>
      </c>
      <c r="AB214" s="43">
        <v>0</v>
      </c>
      <c r="AC214" s="14">
        <v>99.999999999999986</v>
      </c>
      <c r="AD214" s="14"/>
      <c r="AE214" s="35">
        <f t="shared" si="35"/>
        <v>22.368421052631579</v>
      </c>
      <c r="AF214" s="35">
        <f t="shared" si="40"/>
        <v>12.993421052631579</v>
      </c>
      <c r="AG214" s="36">
        <f t="shared" si="36"/>
        <v>0.49342105263157893</v>
      </c>
      <c r="AH214" s="36">
        <f t="shared" si="37"/>
        <v>0</v>
      </c>
      <c r="AI214" s="36">
        <f t="shared" si="38"/>
        <v>63.815789473684212</v>
      </c>
      <c r="AJ214" s="36">
        <f t="shared" si="39"/>
        <v>0.3289473684210526</v>
      </c>
      <c r="AK214" s="31">
        <v>100.00000000000001</v>
      </c>
    </row>
    <row r="215" spans="1:37">
      <c r="A215" s="58" t="s">
        <v>273</v>
      </c>
      <c r="B215" s="59">
        <v>57.863870650000003</v>
      </c>
      <c r="C215" s="59">
        <v>-95.031294009999996</v>
      </c>
      <c r="D215" s="60" t="s">
        <v>257</v>
      </c>
      <c r="E215" s="58" t="s">
        <v>274</v>
      </c>
      <c r="F215" s="57">
        <v>55.662188099808063</v>
      </c>
      <c r="G215" s="43">
        <v>28.982725527831093</v>
      </c>
      <c r="H215" s="43">
        <v>0</v>
      </c>
      <c r="I215" s="44">
        <v>0</v>
      </c>
      <c r="J215" s="44">
        <v>0</v>
      </c>
      <c r="K215" s="43">
        <v>0.38387715930902111</v>
      </c>
      <c r="L215" s="43">
        <v>0.38387715930902111</v>
      </c>
      <c r="M215" s="43">
        <v>0.19193857965451055</v>
      </c>
      <c r="N215" s="43">
        <v>0</v>
      </c>
      <c r="O215" s="43">
        <v>0</v>
      </c>
      <c r="P215" s="43">
        <v>0.19193857965451055</v>
      </c>
      <c r="Q215" s="44">
        <v>10.556621880998081</v>
      </c>
      <c r="R215" s="43">
        <v>0</v>
      </c>
      <c r="S215" s="43">
        <v>1.727447216890595</v>
      </c>
      <c r="T215" s="43">
        <v>0</v>
      </c>
      <c r="U215" s="43">
        <v>0.19193857965451055</v>
      </c>
      <c r="V215" s="43">
        <v>0</v>
      </c>
      <c r="W215" s="43">
        <v>1.5355086372360844</v>
      </c>
      <c r="X215" s="43">
        <v>0</v>
      </c>
      <c r="Y215" s="44">
        <v>0</v>
      </c>
      <c r="Z215" s="43">
        <v>0</v>
      </c>
      <c r="AA215" s="43">
        <v>0.19193857965451055</v>
      </c>
      <c r="AB215" s="43">
        <v>0</v>
      </c>
      <c r="AC215" s="14">
        <v>99.999999999999972</v>
      </c>
      <c r="AD215" s="14"/>
      <c r="AE215" s="35">
        <f t="shared" si="35"/>
        <v>56.046065259117086</v>
      </c>
      <c r="AF215" s="35">
        <f t="shared" si="40"/>
        <v>11.132437619961614</v>
      </c>
      <c r="AG215" s="36">
        <f t="shared" si="36"/>
        <v>1.5355086372360844</v>
      </c>
      <c r="AH215" s="36">
        <f t="shared" si="37"/>
        <v>0</v>
      </c>
      <c r="AI215" s="36">
        <f t="shared" si="38"/>
        <v>28.982725527831093</v>
      </c>
      <c r="AJ215" s="36">
        <f t="shared" si="39"/>
        <v>2.3032629558541267</v>
      </c>
      <c r="AK215" s="31">
        <v>100.00000000000001</v>
      </c>
    </row>
    <row r="216" spans="1:37">
      <c r="A216" s="58" t="s">
        <v>275</v>
      </c>
      <c r="B216" s="59">
        <v>57.933012349999998</v>
      </c>
      <c r="C216" s="59">
        <v>-95.412905519999995</v>
      </c>
      <c r="D216" s="60" t="s">
        <v>257</v>
      </c>
      <c r="E216" s="58" t="s">
        <v>262</v>
      </c>
      <c r="F216" s="57">
        <v>42.03389830508474</v>
      </c>
      <c r="G216" s="43">
        <v>40</v>
      </c>
      <c r="H216" s="43">
        <v>0.50847457627118642</v>
      </c>
      <c r="I216" s="44">
        <v>0</v>
      </c>
      <c r="J216" s="44">
        <v>0.16949152542372881</v>
      </c>
      <c r="K216" s="43">
        <v>0.16949152542372881</v>
      </c>
      <c r="L216" s="43">
        <v>0.16949152542372881</v>
      </c>
      <c r="M216" s="43">
        <v>0</v>
      </c>
      <c r="N216" s="43">
        <v>0</v>
      </c>
      <c r="O216" s="43">
        <v>0</v>
      </c>
      <c r="P216" s="43">
        <v>0.16949152542372881</v>
      </c>
      <c r="Q216" s="44">
        <v>14.40677966101695</v>
      </c>
      <c r="R216" s="43">
        <v>0</v>
      </c>
      <c r="S216" s="43">
        <v>1.0169491525423728</v>
      </c>
      <c r="T216" s="43">
        <v>0.33898305084745761</v>
      </c>
      <c r="U216" s="43">
        <v>0</v>
      </c>
      <c r="V216" s="43">
        <v>0</v>
      </c>
      <c r="W216" s="43">
        <v>1.0169491525423728</v>
      </c>
      <c r="X216" s="43">
        <v>0.16949152542372881</v>
      </c>
      <c r="Y216" s="44">
        <v>0</v>
      </c>
      <c r="Z216" s="43">
        <v>0</v>
      </c>
      <c r="AA216" s="43">
        <v>0</v>
      </c>
      <c r="AB216" s="43">
        <v>0</v>
      </c>
      <c r="AC216" s="14">
        <v>99.999999999999957</v>
      </c>
      <c r="AD216" s="14"/>
      <c r="AE216" s="35">
        <f t="shared" si="35"/>
        <v>42.20338983050847</v>
      </c>
      <c r="AF216" s="35">
        <f t="shared" si="40"/>
        <v>14.576271186440678</v>
      </c>
      <c r="AG216" s="36">
        <f t="shared" si="36"/>
        <v>1.0169491525423728</v>
      </c>
      <c r="AH216" s="36">
        <f t="shared" si="37"/>
        <v>0.16949152542372881</v>
      </c>
      <c r="AI216" s="36">
        <f t="shared" si="38"/>
        <v>40.677966101694913</v>
      </c>
      <c r="AJ216" s="36">
        <f t="shared" si="39"/>
        <v>1.1864406779661016</v>
      </c>
      <c r="AK216" s="31">
        <v>100.16949152542374</v>
      </c>
    </row>
    <row r="217" spans="1:37">
      <c r="A217" s="58" t="s">
        <v>276</v>
      </c>
      <c r="B217" s="59">
        <v>57.860815700000003</v>
      </c>
      <c r="C217" s="59">
        <v>-95.540080500000002</v>
      </c>
      <c r="D217" s="60" t="s">
        <v>257</v>
      </c>
      <c r="E217" s="58" t="s">
        <v>277</v>
      </c>
      <c r="F217" s="57">
        <v>35.431654676258994</v>
      </c>
      <c r="G217" s="43">
        <v>50.359712230215827</v>
      </c>
      <c r="H217" s="43">
        <v>0.35971223021582738</v>
      </c>
      <c r="I217" s="44">
        <v>0</v>
      </c>
      <c r="J217" s="44">
        <v>0.17985611510791369</v>
      </c>
      <c r="K217" s="43">
        <v>0.35971223021582738</v>
      </c>
      <c r="L217" s="43">
        <v>0</v>
      </c>
      <c r="M217" s="43">
        <v>0</v>
      </c>
      <c r="N217" s="43">
        <v>0</v>
      </c>
      <c r="O217" s="43">
        <v>0</v>
      </c>
      <c r="P217" s="43">
        <v>0</v>
      </c>
      <c r="Q217" s="44">
        <v>11.690647482014388</v>
      </c>
      <c r="R217" s="43">
        <v>0</v>
      </c>
      <c r="S217" s="43">
        <v>0.89928057553956831</v>
      </c>
      <c r="T217" s="43">
        <v>0</v>
      </c>
      <c r="U217" s="43">
        <v>0</v>
      </c>
      <c r="V217" s="43">
        <v>0</v>
      </c>
      <c r="W217" s="43">
        <v>0.71942446043165476</v>
      </c>
      <c r="X217" s="43">
        <v>0.17985611510791369</v>
      </c>
      <c r="Y217" s="44">
        <v>0</v>
      </c>
      <c r="Z217" s="43">
        <v>0</v>
      </c>
      <c r="AA217" s="43">
        <v>0</v>
      </c>
      <c r="AB217" s="43">
        <v>0</v>
      </c>
      <c r="AC217" s="14">
        <v>100</v>
      </c>
      <c r="AD217" s="14"/>
      <c r="AE217" s="35">
        <f t="shared" si="35"/>
        <v>35.791366906474821</v>
      </c>
      <c r="AF217" s="35">
        <f t="shared" si="40"/>
        <v>11.690647482014388</v>
      </c>
      <c r="AG217" s="36">
        <f t="shared" si="36"/>
        <v>0.71942446043165476</v>
      </c>
      <c r="AH217" s="36">
        <f t="shared" si="37"/>
        <v>0.17985611510791369</v>
      </c>
      <c r="AI217" s="36">
        <f t="shared" si="38"/>
        <v>50.899280575539571</v>
      </c>
      <c r="AJ217" s="36">
        <f t="shared" si="39"/>
        <v>0.89928057553956831</v>
      </c>
      <c r="AK217" s="31">
        <v>100.17985611510791</v>
      </c>
    </row>
    <row r="218" spans="1:37">
      <c r="A218" s="58" t="s">
        <v>278</v>
      </c>
      <c r="B218" s="59">
        <v>57.756830720000004</v>
      </c>
      <c r="C218" s="59">
        <v>-95.646027169999996</v>
      </c>
      <c r="D218" s="60" t="s">
        <v>257</v>
      </c>
      <c r="E218" s="58" t="s">
        <v>279</v>
      </c>
      <c r="F218" s="57">
        <v>58.290598290598297</v>
      </c>
      <c r="G218" s="43">
        <v>33.504273504273499</v>
      </c>
      <c r="H218" s="43">
        <v>0</v>
      </c>
      <c r="I218" s="44">
        <v>0</v>
      </c>
      <c r="J218" s="44">
        <v>0</v>
      </c>
      <c r="K218" s="43">
        <v>0.51282051282051277</v>
      </c>
      <c r="L218" s="43">
        <v>0</v>
      </c>
      <c r="M218" s="43">
        <v>0</v>
      </c>
      <c r="N218" s="43">
        <v>0</v>
      </c>
      <c r="O218" s="43">
        <v>0</v>
      </c>
      <c r="P218" s="43">
        <v>0</v>
      </c>
      <c r="Q218" s="44">
        <v>5.8119658119658117</v>
      </c>
      <c r="R218" s="43">
        <v>0</v>
      </c>
      <c r="S218" s="43">
        <v>0.68376068376068377</v>
      </c>
      <c r="T218" s="43">
        <v>0</v>
      </c>
      <c r="U218" s="43">
        <v>0</v>
      </c>
      <c r="V218" s="43">
        <v>0</v>
      </c>
      <c r="W218" s="43">
        <v>1.1965811965811968</v>
      </c>
      <c r="X218" s="43">
        <v>0</v>
      </c>
      <c r="Y218" s="44">
        <v>0</v>
      </c>
      <c r="Z218" s="43">
        <v>0</v>
      </c>
      <c r="AA218" s="43">
        <v>0</v>
      </c>
      <c r="AB218" s="43">
        <v>0</v>
      </c>
      <c r="AC218" s="14">
        <v>99.999999999999986</v>
      </c>
      <c r="AD218" s="14"/>
      <c r="AE218" s="35">
        <f t="shared" si="35"/>
        <v>58.803418803418808</v>
      </c>
      <c r="AF218" s="35">
        <f t="shared" si="40"/>
        <v>5.8119658119658117</v>
      </c>
      <c r="AG218" s="36">
        <f t="shared" si="36"/>
        <v>1.1965811965811968</v>
      </c>
      <c r="AH218" s="36">
        <f t="shared" si="37"/>
        <v>0</v>
      </c>
      <c r="AI218" s="36">
        <f t="shared" si="38"/>
        <v>33.504273504273499</v>
      </c>
      <c r="AJ218" s="36">
        <f t="shared" si="39"/>
        <v>0.68376068376068377</v>
      </c>
      <c r="AK218" s="31">
        <v>99.999999999999986</v>
      </c>
    </row>
    <row r="219" spans="1:37">
      <c r="A219" s="58" t="s">
        <v>280</v>
      </c>
      <c r="B219" s="65">
        <v>57.650137409999999</v>
      </c>
      <c r="C219" s="65">
        <v>-95.779148820000003</v>
      </c>
      <c r="D219" s="60" t="s">
        <v>315</v>
      </c>
      <c r="E219" s="64">
        <v>0.5</v>
      </c>
      <c r="F219" s="57">
        <v>56.161971830985912</v>
      </c>
      <c r="G219" s="43">
        <v>35.035211267605632</v>
      </c>
      <c r="H219" s="43">
        <v>0.528169014084507</v>
      </c>
      <c r="I219" s="44">
        <v>0</v>
      </c>
      <c r="J219" s="44">
        <v>0</v>
      </c>
      <c r="K219" s="43">
        <v>0</v>
      </c>
      <c r="L219" s="43">
        <v>0.17605633802816903</v>
      </c>
      <c r="M219" s="43">
        <v>0</v>
      </c>
      <c r="N219" s="43">
        <v>0</v>
      </c>
      <c r="O219" s="43">
        <v>0</v>
      </c>
      <c r="P219" s="43">
        <v>0.17605633802816903</v>
      </c>
      <c r="Q219" s="44">
        <v>5.6338028169014089</v>
      </c>
      <c r="R219" s="43">
        <v>0</v>
      </c>
      <c r="S219" s="43">
        <v>1.936619718309859</v>
      </c>
      <c r="T219" s="43">
        <v>0</v>
      </c>
      <c r="U219" s="43">
        <v>0</v>
      </c>
      <c r="V219" s="43">
        <v>0</v>
      </c>
      <c r="W219" s="43">
        <v>0.35211267605633806</v>
      </c>
      <c r="X219" s="43">
        <v>0</v>
      </c>
      <c r="Y219" s="44">
        <v>0</v>
      </c>
      <c r="Z219" s="43">
        <v>0</v>
      </c>
      <c r="AA219" s="43">
        <v>0</v>
      </c>
      <c r="AB219" s="43">
        <v>0</v>
      </c>
      <c r="AC219" s="14">
        <v>100.00000000000001</v>
      </c>
      <c r="AD219" s="14"/>
      <c r="AE219" s="35">
        <f t="shared" si="35"/>
        <v>56.161971830985912</v>
      </c>
      <c r="AF219" s="35">
        <f t="shared" si="40"/>
        <v>5.8098591549295779</v>
      </c>
      <c r="AG219" s="36">
        <f t="shared" si="36"/>
        <v>0.35211267605633806</v>
      </c>
      <c r="AH219" s="36">
        <f t="shared" si="37"/>
        <v>0</v>
      </c>
      <c r="AI219" s="36">
        <f t="shared" si="38"/>
        <v>35.563380281690137</v>
      </c>
      <c r="AJ219" s="36">
        <f t="shared" si="39"/>
        <v>2.112676056338028</v>
      </c>
      <c r="AK219" s="31">
        <v>99.999999999999986</v>
      </c>
    </row>
    <row r="220" spans="1:37">
      <c r="A220" s="58" t="s">
        <v>282</v>
      </c>
      <c r="B220" s="59">
        <v>57.729307370000001</v>
      </c>
      <c r="C220" s="59">
        <v>-95.459928910000002</v>
      </c>
      <c r="D220" s="60" t="s">
        <v>241</v>
      </c>
      <c r="E220" s="61">
        <v>2</v>
      </c>
      <c r="F220" s="57">
        <v>20.359281437125748</v>
      </c>
      <c r="G220" s="43">
        <v>71.706586826347305</v>
      </c>
      <c r="H220" s="43">
        <v>0.44910179640718562</v>
      </c>
      <c r="I220" s="44">
        <v>0</v>
      </c>
      <c r="J220" s="44">
        <v>0</v>
      </c>
      <c r="K220" s="43">
        <v>0.44910179640718562</v>
      </c>
      <c r="L220" s="43">
        <v>0</v>
      </c>
      <c r="M220" s="43">
        <v>0</v>
      </c>
      <c r="N220" s="43">
        <v>0</v>
      </c>
      <c r="O220" s="43">
        <v>0</v>
      </c>
      <c r="P220" s="43">
        <v>0</v>
      </c>
      <c r="Q220" s="44">
        <v>6.5868263473053901</v>
      </c>
      <c r="R220" s="43">
        <v>0</v>
      </c>
      <c r="S220" s="43">
        <v>0</v>
      </c>
      <c r="T220" s="43">
        <v>0.14970059880239522</v>
      </c>
      <c r="U220" s="43">
        <v>0</v>
      </c>
      <c r="V220" s="43">
        <v>0</v>
      </c>
      <c r="W220" s="43">
        <v>0.29940119760479045</v>
      </c>
      <c r="X220" s="43">
        <v>0</v>
      </c>
      <c r="Y220" s="44">
        <v>0</v>
      </c>
      <c r="Z220" s="43">
        <v>0</v>
      </c>
      <c r="AA220" s="43">
        <v>0</v>
      </c>
      <c r="AB220" s="43">
        <v>0</v>
      </c>
      <c r="AC220" s="14">
        <v>100.00000000000001</v>
      </c>
      <c r="AD220" s="14"/>
      <c r="AE220" s="35">
        <f t="shared" si="35"/>
        <v>20.808383233532933</v>
      </c>
      <c r="AF220" s="35">
        <f t="shared" si="40"/>
        <v>6.5868263473053901</v>
      </c>
      <c r="AG220" s="36">
        <f t="shared" si="36"/>
        <v>0.29940119760479045</v>
      </c>
      <c r="AH220" s="36">
        <f t="shared" si="37"/>
        <v>0</v>
      </c>
      <c r="AI220" s="36">
        <f t="shared" si="38"/>
        <v>72.155688622754496</v>
      </c>
      <c r="AJ220" s="36">
        <f t="shared" si="39"/>
        <v>0</v>
      </c>
      <c r="AK220" s="31">
        <v>100</v>
      </c>
    </row>
    <row r="221" spans="1:37">
      <c r="A221" s="58" t="s">
        <v>283</v>
      </c>
      <c r="B221" s="59">
        <v>57.729307370000001</v>
      </c>
      <c r="C221" s="59">
        <v>-95.459928910000002</v>
      </c>
      <c r="D221" s="60" t="s">
        <v>243</v>
      </c>
      <c r="E221" s="61">
        <v>6</v>
      </c>
      <c r="F221" s="57">
        <v>31.168831168831169</v>
      </c>
      <c r="G221" s="43">
        <v>60.606060606060609</v>
      </c>
      <c r="H221" s="43">
        <v>0</v>
      </c>
      <c r="I221" s="44">
        <v>0.21645021645021645</v>
      </c>
      <c r="J221" s="44">
        <v>0</v>
      </c>
      <c r="K221" s="43">
        <v>0.21645021645021645</v>
      </c>
      <c r="L221" s="43">
        <v>0</v>
      </c>
      <c r="M221" s="43">
        <v>0</v>
      </c>
      <c r="N221" s="43">
        <v>0</v>
      </c>
      <c r="O221" s="43">
        <v>0</v>
      </c>
      <c r="P221" s="43">
        <v>0.86580086580086579</v>
      </c>
      <c r="Q221" s="44">
        <v>5.8441558441558437</v>
      </c>
      <c r="R221" s="43">
        <v>0</v>
      </c>
      <c r="S221" s="43">
        <v>0.4329004329004329</v>
      </c>
      <c r="T221" s="43">
        <v>0</v>
      </c>
      <c r="U221" s="43">
        <v>0.4329004329004329</v>
      </c>
      <c r="V221" s="43">
        <v>0</v>
      </c>
      <c r="W221" s="43">
        <v>0.21645021645021645</v>
      </c>
      <c r="X221" s="43">
        <v>0</v>
      </c>
      <c r="Y221" s="44">
        <v>0</v>
      </c>
      <c r="Z221" s="43">
        <v>0</v>
      </c>
      <c r="AA221" s="43">
        <v>0</v>
      </c>
      <c r="AB221" s="43">
        <v>0</v>
      </c>
      <c r="AC221" s="14">
        <v>100.00000000000001</v>
      </c>
      <c r="AD221" s="14"/>
      <c r="AE221" s="35">
        <f t="shared" si="35"/>
        <v>31.385281385281385</v>
      </c>
      <c r="AF221" s="35">
        <f t="shared" si="40"/>
        <v>7.1428571428571423</v>
      </c>
      <c r="AG221" s="36">
        <f t="shared" si="36"/>
        <v>0.21645021645021645</v>
      </c>
      <c r="AH221" s="36">
        <f t="shared" si="37"/>
        <v>0.21645021645021645</v>
      </c>
      <c r="AI221" s="36">
        <f t="shared" si="38"/>
        <v>60.606060606060609</v>
      </c>
      <c r="AJ221" s="36">
        <f t="shared" si="39"/>
        <v>0.4329004329004329</v>
      </c>
      <c r="AK221" s="31">
        <v>100.00000000000001</v>
      </c>
    </row>
    <row r="222" spans="1:37">
      <c r="A222" s="58" t="s">
        <v>284</v>
      </c>
      <c r="B222" s="59">
        <v>57.729307370000001</v>
      </c>
      <c r="C222" s="59">
        <v>-95.459928910000002</v>
      </c>
      <c r="D222" s="60" t="s">
        <v>247</v>
      </c>
      <c r="E222" s="61">
        <v>11</v>
      </c>
      <c r="F222" s="57">
        <v>20.88122605363985</v>
      </c>
      <c r="G222" s="43">
        <v>75.287356321839084</v>
      </c>
      <c r="H222" s="43">
        <v>0</v>
      </c>
      <c r="I222" s="44">
        <v>0</v>
      </c>
      <c r="J222" s="44">
        <v>0.76628352490421447</v>
      </c>
      <c r="K222" s="43">
        <v>0.57471264367816088</v>
      </c>
      <c r="L222" s="43">
        <v>0</v>
      </c>
      <c r="M222" s="43">
        <v>0</v>
      </c>
      <c r="N222" s="43">
        <v>0</v>
      </c>
      <c r="O222" s="43">
        <v>0</v>
      </c>
      <c r="P222" s="43">
        <v>0</v>
      </c>
      <c r="Q222" s="44">
        <v>1.5325670498084289</v>
      </c>
      <c r="R222" s="43">
        <v>0</v>
      </c>
      <c r="S222" s="43">
        <v>0.19157088122605362</v>
      </c>
      <c r="T222" s="43">
        <v>0.19157088122605362</v>
      </c>
      <c r="U222" s="43">
        <v>0</v>
      </c>
      <c r="V222" s="43">
        <v>0</v>
      </c>
      <c r="W222" s="43">
        <v>0.57471264367816088</v>
      </c>
      <c r="X222" s="43">
        <v>0.76628352490421447</v>
      </c>
      <c r="Y222" s="44">
        <v>0</v>
      </c>
      <c r="Z222" s="43">
        <v>0</v>
      </c>
      <c r="AA222" s="43">
        <v>0</v>
      </c>
      <c r="AB222" s="43">
        <v>0</v>
      </c>
      <c r="AC222" s="14">
        <v>100</v>
      </c>
      <c r="AD222" s="14"/>
      <c r="AE222" s="35">
        <f t="shared" si="35"/>
        <v>21.455938697318011</v>
      </c>
      <c r="AF222" s="35">
        <f t="shared" si="40"/>
        <v>1.5325670498084289</v>
      </c>
      <c r="AG222" s="36">
        <f t="shared" si="36"/>
        <v>0.57471264367816088</v>
      </c>
      <c r="AH222" s="36">
        <f t="shared" si="37"/>
        <v>0.76628352490421447</v>
      </c>
      <c r="AI222" s="36">
        <f t="shared" si="38"/>
        <v>76.053639846743295</v>
      </c>
      <c r="AJ222" s="36">
        <f t="shared" si="39"/>
        <v>0.19157088122605362</v>
      </c>
      <c r="AK222" s="31">
        <v>100.76628352490422</v>
      </c>
    </row>
    <row r="223" spans="1:37">
      <c r="A223" s="58" t="s">
        <v>285</v>
      </c>
      <c r="B223" s="59">
        <v>57.729307370000001</v>
      </c>
      <c r="C223" s="59">
        <v>-95.459928910000002</v>
      </c>
      <c r="D223" s="60" t="s">
        <v>249</v>
      </c>
      <c r="E223" s="61">
        <v>16</v>
      </c>
      <c r="F223" s="57">
        <v>29.734848484848484</v>
      </c>
      <c r="G223" s="43">
        <v>68.560606060606062</v>
      </c>
      <c r="H223" s="43">
        <v>0.18939393939393939</v>
      </c>
      <c r="I223" s="44">
        <v>0</v>
      </c>
      <c r="J223" s="44">
        <v>0</v>
      </c>
      <c r="K223" s="43">
        <v>0</v>
      </c>
      <c r="L223" s="43">
        <v>0</v>
      </c>
      <c r="M223" s="43">
        <v>0</v>
      </c>
      <c r="N223" s="43">
        <v>0</v>
      </c>
      <c r="O223" s="43">
        <v>0</v>
      </c>
      <c r="P223" s="43">
        <v>0</v>
      </c>
      <c r="Q223" s="44">
        <v>0.75757575757575757</v>
      </c>
      <c r="R223" s="43">
        <v>0.18939393939393939</v>
      </c>
      <c r="S223" s="43">
        <v>0.18939393939393939</v>
      </c>
      <c r="T223" s="43">
        <v>0.18939393939393939</v>
      </c>
      <c r="U223" s="43">
        <v>0</v>
      </c>
      <c r="V223" s="43">
        <v>0</v>
      </c>
      <c r="W223" s="43">
        <v>0.18939393939393939</v>
      </c>
      <c r="X223" s="43">
        <v>0</v>
      </c>
      <c r="Y223" s="44">
        <v>0</v>
      </c>
      <c r="Z223" s="43">
        <v>0</v>
      </c>
      <c r="AA223" s="43">
        <v>0</v>
      </c>
      <c r="AB223" s="43">
        <v>0</v>
      </c>
      <c r="AC223" s="14">
        <v>99.999999999999986</v>
      </c>
      <c r="AD223" s="14"/>
      <c r="AE223" s="35">
        <f t="shared" si="35"/>
        <v>29.734848484848484</v>
      </c>
      <c r="AF223" s="35">
        <f t="shared" si="40"/>
        <v>0.94696969696969702</v>
      </c>
      <c r="AG223" s="36">
        <f t="shared" si="36"/>
        <v>0.18939393939393939</v>
      </c>
      <c r="AH223" s="36">
        <f t="shared" si="37"/>
        <v>0</v>
      </c>
      <c r="AI223" s="36">
        <f t="shared" si="38"/>
        <v>68.75</v>
      </c>
      <c r="AJ223" s="36">
        <f t="shared" si="39"/>
        <v>0.18939393939393939</v>
      </c>
      <c r="AK223" s="31">
        <v>100</v>
      </c>
    </row>
    <row r="224" spans="1:37">
      <c r="A224" s="58" t="s">
        <v>286</v>
      </c>
      <c r="B224" s="59">
        <v>57.729307370000001</v>
      </c>
      <c r="C224" s="59">
        <v>-95.459928910000002</v>
      </c>
      <c r="D224" s="60" t="s">
        <v>287</v>
      </c>
      <c r="E224" s="61">
        <v>22</v>
      </c>
      <c r="F224" s="57">
        <v>26.666666666666668</v>
      </c>
      <c r="G224" s="43">
        <v>66.851851851851848</v>
      </c>
      <c r="H224" s="43">
        <v>0.74074074074074081</v>
      </c>
      <c r="I224" s="44">
        <v>0</v>
      </c>
      <c r="J224" s="44">
        <v>0</v>
      </c>
      <c r="K224" s="43">
        <v>0</v>
      </c>
      <c r="L224" s="43">
        <v>0</v>
      </c>
      <c r="M224" s="43">
        <v>0</v>
      </c>
      <c r="N224" s="43">
        <v>0</v>
      </c>
      <c r="O224" s="43">
        <v>0</v>
      </c>
      <c r="P224" s="43">
        <v>0</v>
      </c>
      <c r="Q224" s="44">
        <v>5</v>
      </c>
      <c r="R224" s="43">
        <v>0.1851851851851852</v>
      </c>
      <c r="S224" s="43">
        <v>0.1851851851851852</v>
      </c>
      <c r="T224" s="43">
        <v>0</v>
      </c>
      <c r="U224" s="43">
        <v>0</v>
      </c>
      <c r="V224" s="43">
        <v>0</v>
      </c>
      <c r="W224" s="43">
        <v>0.37037037037037041</v>
      </c>
      <c r="X224" s="43">
        <v>0</v>
      </c>
      <c r="Y224" s="44">
        <v>0</v>
      </c>
      <c r="Z224" s="43">
        <v>0</v>
      </c>
      <c r="AA224" s="43">
        <v>0</v>
      </c>
      <c r="AB224" s="43">
        <v>0</v>
      </c>
      <c r="AC224" s="14">
        <v>100.00000000000001</v>
      </c>
      <c r="AD224" s="14"/>
      <c r="AE224" s="35">
        <f t="shared" si="35"/>
        <v>26.666666666666668</v>
      </c>
      <c r="AF224" s="35">
        <f t="shared" si="40"/>
        <v>5.1851851851851851</v>
      </c>
      <c r="AG224" s="36">
        <f t="shared" si="36"/>
        <v>0.37037037037037041</v>
      </c>
      <c r="AH224" s="36">
        <f t="shared" si="37"/>
        <v>0</v>
      </c>
      <c r="AI224" s="36">
        <f t="shared" si="38"/>
        <v>67.592592592592595</v>
      </c>
      <c r="AJ224" s="36">
        <f t="shared" si="39"/>
        <v>0.1851851851851852</v>
      </c>
      <c r="AK224" s="31">
        <v>100.00000000000001</v>
      </c>
    </row>
    <row r="225" spans="1:37">
      <c r="A225" s="58" t="s">
        <v>288</v>
      </c>
      <c r="B225" s="59">
        <v>57.835482339999999</v>
      </c>
      <c r="C225" s="59">
        <v>-95.246943939999994</v>
      </c>
      <c r="D225" s="60" t="s">
        <v>241</v>
      </c>
      <c r="E225" s="61">
        <v>1</v>
      </c>
      <c r="F225" s="57">
        <v>39.607843137254903</v>
      </c>
      <c r="G225" s="43">
        <v>43.137254901960787</v>
      </c>
      <c r="H225" s="43">
        <v>0.78431372549019607</v>
      </c>
      <c r="I225" s="44">
        <v>0</v>
      </c>
      <c r="J225" s="44">
        <v>0</v>
      </c>
      <c r="K225" s="43">
        <v>0</v>
      </c>
      <c r="L225" s="43">
        <v>0.19607843137254902</v>
      </c>
      <c r="M225" s="43">
        <v>0</v>
      </c>
      <c r="N225" s="43">
        <v>0</v>
      </c>
      <c r="O225" s="43">
        <v>0</v>
      </c>
      <c r="P225" s="43">
        <v>0.58823529411764708</v>
      </c>
      <c r="Q225" s="44">
        <v>13.333333333333334</v>
      </c>
      <c r="R225" s="43">
        <v>0</v>
      </c>
      <c r="S225" s="43">
        <v>1.3725490196078431</v>
      </c>
      <c r="T225" s="43">
        <v>0</v>
      </c>
      <c r="U225" s="43">
        <v>0</v>
      </c>
      <c r="V225" s="43">
        <v>0</v>
      </c>
      <c r="W225" s="43">
        <v>0.58823529411764708</v>
      </c>
      <c r="X225" s="43">
        <v>0</v>
      </c>
      <c r="Y225" s="44">
        <v>0</v>
      </c>
      <c r="Z225" s="43">
        <v>0</v>
      </c>
      <c r="AA225" s="43">
        <v>0.39215686274509803</v>
      </c>
      <c r="AB225" s="43">
        <v>0</v>
      </c>
      <c r="AC225" s="14">
        <v>100.00000000000001</v>
      </c>
      <c r="AD225" s="14"/>
      <c r="AE225" s="35">
        <f t="shared" si="35"/>
        <v>39.607843137254903</v>
      </c>
      <c r="AF225" s="35">
        <f t="shared" si="40"/>
        <v>13.921568627450981</v>
      </c>
      <c r="AG225" s="36">
        <f t="shared" si="36"/>
        <v>0.58823529411764708</v>
      </c>
      <c r="AH225" s="36">
        <f t="shared" si="37"/>
        <v>0</v>
      </c>
      <c r="AI225" s="36">
        <f t="shared" si="38"/>
        <v>43.921568627450981</v>
      </c>
      <c r="AJ225" s="36">
        <f t="shared" si="39"/>
        <v>1.9607843137254901</v>
      </c>
      <c r="AK225" s="31">
        <v>99.999999999999986</v>
      </c>
    </row>
    <row r="226" spans="1:37">
      <c r="A226" s="58" t="s">
        <v>289</v>
      </c>
      <c r="B226" s="59">
        <v>57.835482339999999</v>
      </c>
      <c r="C226" s="59">
        <v>-95.246943939999994</v>
      </c>
      <c r="D226" s="60" t="s">
        <v>243</v>
      </c>
      <c r="E226" s="61">
        <v>6</v>
      </c>
      <c r="F226" s="57">
        <v>20.570264765784113</v>
      </c>
      <c r="G226" s="43">
        <v>59.67413441955194</v>
      </c>
      <c r="H226" s="43">
        <v>0.81466395112016288</v>
      </c>
      <c r="I226" s="44">
        <v>0</v>
      </c>
      <c r="J226" s="44">
        <v>0</v>
      </c>
      <c r="K226" s="43">
        <v>0.40733197556008144</v>
      </c>
      <c r="L226" s="43">
        <v>0</v>
      </c>
      <c r="M226" s="43">
        <v>0</v>
      </c>
      <c r="N226" s="43">
        <v>0</v>
      </c>
      <c r="O226" s="43">
        <v>0</v>
      </c>
      <c r="P226" s="43">
        <v>0</v>
      </c>
      <c r="Q226" s="44">
        <v>15.885947046843176</v>
      </c>
      <c r="R226" s="43">
        <v>0</v>
      </c>
      <c r="S226" s="43">
        <v>0</v>
      </c>
      <c r="T226" s="43">
        <v>0</v>
      </c>
      <c r="U226" s="43">
        <v>0</v>
      </c>
      <c r="V226" s="43">
        <v>0</v>
      </c>
      <c r="W226" s="43">
        <v>2.0366598778004072</v>
      </c>
      <c r="X226" s="43">
        <v>0</v>
      </c>
      <c r="Y226" s="44">
        <v>0.61099796334012213</v>
      </c>
      <c r="Z226" s="43">
        <v>0</v>
      </c>
      <c r="AA226" s="43">
        <v>0</v>
      </c>
      <c r="AB226" s="43">
        <v>0</v>
      </c>
      <c r="AC226" s="14">
        <v>100</v>
      </c>
      <c r="AD226" s="14"/>
      <c r="AE226" s="35">
        <f t="shared" si="35"/>
        <v>20.977596741344193</v>
      </c>
      <c r="AF226" s="35">
        <f t="shared" si="40"/>
        <v>15.885947046843176</v>
      </c>
      <c r="AG226" s="36">
        <f t="shared" si="36"/>
        <v>2.0366598778004072</v>
      </c>
      <c r="AH226" s="36">
        <f t="shared" si="37"/>
        <v>0.61099796334012213</v>
      </c>
      <c r="AI226" s="36">
        <f t="shared" si="38"/>
        <v>60.4887983706721</v>
      </c>
      <c r="AJ226" s="36">
        <f t="shared" si="39"/>
        <v>0</v>
      </c>
      <c r="AK226" s="31">
        <v>100</v>
      </c>
    </row>
    <row r="227" spans="1:37">
      <c r="A227" s="58" t="s">
        <v>290</v>
      </c>
      <c r="B227" s="59">
        <v>57.835482339999999</v>
      </c>
      <c r="C227" s="59">
        <v>-95.246943939999994</v>
      </c>
      <c r="D227" s="60" t="s">
        <v>247</v>
      </c>
      <c r="E227" s="61">
        <v>11</v>
      </c>
      <c r="F227" s="57">
        <v>27.308447937131632</v>
      </c>
      <c r="G227" s="43">
        <v>58.153241650294696</v>
      </c>
      <c r="H227" s="43">
        <v>0.39292730844793711</v>
      </c>
      <c r="I227" s="44">
        <v>0</v>
      </c>
      <c r="J227" s="44">
        <v>0</v>
      </c>
      <c r="K227" s="43">
        <v>0</v>
      </c>
      <c r="L227" s="43">
        <v>0</v>
      </c>
      <c r="M227" s="43">
        <v>0</v>
      </c>
      <c r="N227" s="43">
        <v>0</v>
      </c>
      <c r="O227" s="43">
        <v>0</v>
      </c>
      <c r="P227" s="43">
        <v>0.39292730844793711</v>
      </c>
      <c r="Q227" s="44">
        <v>13.163064833005894</v>
      </c>
      <c r="R227" s="43">
        <v>0</v>
      </c>
      <c r="S227" s="43">
        <v>0</v>
      </c>
      <c r="T227" s="43">
        <v>0</v>
      </c>
      <c r="U227" s="43">
        <v>0</v>
      </c>
      <c r="V227" s="43">
        <v>0</v>
      </c>
      <c r="W227" s="43">
        <v>0.58939096267190572</v>
      </c>
      <c r="X227" s="43">
        <v>0</v>
      </c>
      <c r="Y227" s="44">
        <v>0</v>
      </c>
      <c r="Z227" s="43">
        <v>0</v>
      </c>
      <c r="AA227" s="43">
        <v>0</v>
      </c>
      <c r="AB227" s="43">
        <v>0</v>
      </c>
      <c r="AC227" s="14">
        <v>99.999999999999986</v>
      </c>
      <c r="AD227" s="14"/>
      <c r="AE227" s="35">
        <f t="shared" si="35"/>
        <v>27.308447937131632</v>
      </c>
      <c r="AF227" s="35">
        <f t="shared" si="40"/>
        <v>13.555992141453832</v>
      </c>
      <c r="AG227" s="36">
        <f t="shared" si="36"/>
        <v>0.58939096267190572</v>
      </c>
      <c r="AH227" s="36">
        <f t="shared" si="37"/>
        <v>0</v>
      </c>
      <c r="AI227" s="36">
        <f t="shared" si="38"/>
        <v>58.546168958742633</v>
      </c>
      <c r="AJ227" s="36">
        <f t="shared" si="39"/>
        <v>0</v>
      </c>
      <c r="AK227" s="31">
        <v>100</v>
      </c>
    </row>
    <row r="228" spans="1:37">
      <c r="A228" s="58" t="s">
        <v>291</v>
      </c>
      <c r="B228" s="59">
        <v>57.835482339999999</v>
      </c>
      <c r="C228" s="59">
        <v>-95.246943939999994</v>
      </c>
      <c r="D228" s="62" t="s">
        <v>249</v>
      </c>
      <c r="E228" s="61">
        <v>12.5</v>
      </c>
      <c r="F228" s="57">
        <v>31.707317073170731</v>
      </c>
      <c r="G228" s="43">
        <v>56.472795497185743</v>
      </c>
      <c r="H228" s="43">
        <v>0</v>
      </c>
      <c r="I228" s="44">
        <v>0</v>
      </c>
      <c r="J228" s="44">
        <v>0</v>
      </c>
      <c r="K228" s="43">
        <v>0</v>
      </c>
      <c r="L228" s="43">
        <v>0</v>
      </c>
      <c r="M228" s="43">
        <v>0.18761726078799248</v>
      </c>
      <c r="N228" s="43">
        <v>0</v>
      </c>
      <c r="O228" s="43">
        <v>0</v>
      </c>
      <c r="P228" s="43">
        <v>0</v>
      </c>
      <c r="Q228" s="44">
        <v>9.9437148217636029</v>
      </c>
      <c r="R228" s="43">
        <v>0</v>
      </c>
      <c r="S228" s="43">
        <v>0.18761726078799248</v>
      </c>
      <c r="T228" s="43">
        <v>0</v>
      </c>
      <c r="U228" s="43">
        <v>0.18761726078799248</v>
      </c>
      <c r="V228" s="43">
        <v>0</v>
      </c>
      <c r="W228" s="43">
        <v>1.3133208255159476</v>
      </c>
      <c r="X228" s="43">
        <v>0</v>
      </c>
      <c r="Y228" s="44">
        <v>0</v>
      </c>
      <c r="Z228" s="43">
        <v>0</v>
      </c>
      <c r="AA228" s="43">
        <v>0</v>
      </c>
      <c r="AB228" s="43">
        <v>0</v>
      </c>
      <c r="AC228" s="14">
        <v>99.999999999999986</v>
      </c>
      <c r="AD228" s="14"/>
      <c r="AE228" s="35">
        <f t="shared" si="35"/>
        <v>31.707317073170731</v>
      </c>
      <c r="AF228" s="35">
        <f t="shared" si="40"/>
        <v>10.31894934333959</v>
      </c>
      <c r="AG228" s="36">
        <f t="shared" si="36"/>
        <v>1.3133208255159476</v>
      </c>
      <c r="AH228" s="36">
        <f t="shared" si="37"/>
        <v>0</v>
      </c>
      <c r="AI228" s="36">
        <f t="shared" si="38"/>
        <v>56.472795497185743</v>
      </c>
      <c r="AJ228" s="36">
        <f t="shared" si="39"/>
        <v>0.18761726078799248</v>
      </c>
      <c r="AK228" s="31">
        <v>100</v>
      </c>
    </row>
    <row r="229" spans="1:37">
      <c r="A229" s="58" t="s">
        <v>292</v>
      </c>
      <c r="B229" s="59">
        <v>57.835482339999999</v>
      </c>
      <c r="C229" s="59">
        <v>-95.246943939999994</v>
      </c>
      <c r="D229" s="60" t="s">
        <v>287</v>
      </c>
      <c r="E229" s="61">
        <v>18</v>
      </c>
      <c r="F229" s="57">
        <v>69.692058346839545</v>
      </c>
      <c r="G229" s="43">
        <v>22.204213938411669</v>
      </c>
      <c r="H229" s="43">
        <v>0</v>
      </c>
      <c r="I229" s="44">
        <v>0</v>
      </c>
      <c r="J229" s="44">
        <v>0</v>
      </c>
      <c r="K229" s="43">
        <v>0.32414910858995138</v>
      </c>
      <c r="L229" s="43">
        <v>0.16207455429497569</v>
      </c>
      <c r="M229" s="43">
        <v>0</v>
      </c>
      <c r="N229" s="43">
        <v>0</v>
      </c>
      <c r="O229" s="43">
        <v>0</v>
      </c>
      <c r="P229" s="43">
        <v>0.64829821717990277</v>
      </c>
      <c r="Q229" s="44">
        <v>3.8897893030794171</v>
      </c>
      <c r="R229" s="43">
        <v>0</v>
      </c>
      <c r="S229" s="43">
        <v>1.7828200972447326</v>
      </c>
      <c r="T229" s="43">
        <v>0.16207455429497569</v>
      </c>
      <c r="U229" s="43">
        <v>0</v>
      </c>
      <c r="V229" s="43">
        <v>0</v>
      </c>
      <c r="W229" s="43">
        <v>1.1345218800648298</v>
      </c>
      <c r="X229" s="43">
        <v>0</v>
      </c>
      <c r="Y229" s="44">
        <v>0</v>
      </c>
      <c r="Z229" s="43">
        <v>0</v>
      </c>
      <c r="AA229" s="43">
        <v>0</v>
      </c>
      <c r="AB229" s="43">
        <v>0</v>
      </c>
      <c r="AC229" s="14">
        <v>99.999999999999986</v>
      </c>
      <c r="AD229" s="14"/>
      <c r="AE229" s="35">
        <f t="shared" si="35"/>
        <v>70.016207455429495</v>
      </c>
      <c r="AF229" s="35">
        <f t="shared" si="40"/>
        <v>4.5380875202593201</v>
      </c>
      <c r="AG229" s="36">
        <f t="shared" si="36"/>
        <v>1.1345218800648298</v>
      </c>
      <c r="AH229" s="36">
        <f t="shared" si="37"/>
        <v>0</v>
      </c>
      <c r="AI229" s="36">
        <f t="shared" si="38"/>
        <v>22.204213938411669</v>
      </c>
      <c r="AJ229" s="36">
        <f t="shared" si="39"/>
        <v>1.9448946515397083</v>
      </c>
      <c r="AK229" s="31">
        <v>100</v>
      </c>
    </row>
    <row r="230" spans="1:37">
      <c r="A230" s="58" t="s">
        <v>293</v>
      </c>
      <c r="B230" s="59">
        <v>57.773438970000001</v>
      </c>
      <c r="C230" s="59">
        <v>-94.805647449999995</v>
      </c>
      <c r="D230" s="60" t="s">
        <v>257</v>
      </c>
      <c r="E230" s="58" t="s">
        <v>294</v>
      </c>
      <c r="F230" s="57">
        <v>28.544423440453688</v>
      </c>
      <c r="G230" s="43">
        <v>51.79584120982986</v>
      </c>
      <c r="H230" s="43">
        <v>0.94517958412098302</v>
      </c>
      <c r="I230" s="44">
        <v>0</v>
      </c>
      <c r="J230" s="44">
        <v>0</v>
      </c>
      <c r="K230" s="43">
        <v>0</v>
      </c>
      <c r="L230" s="43">
        <v>0.1890359168241966</v>
      </c>
      <c r="M230" s="43">
        <v>0</v>
      </c>
      <c r="N230" s="43">
        <v>0</v>
      </c>
      <c r="O230" s="43">
        <v>0</v>
      </c>
      <c r="P230" s="43">
        <v>0</v>
      </c>
      <c r="Q230" s="44">
        <v>17.769376181474481</v>
      </c>
      <c r="R230" s="43">
        <v>0</v>
      </c>
      <c r="S230" s="43">
        <v>0.3780718336483932</v>
      </c>
      <c r="T230" s="43">
        <v>0</v>
      </c>
      <c r="U230" s="43">
        <v>0</v>
      </c>
      <c r="V230" s="43">
        <v>0</v>
      </c>
      <c r="W230" s="43">
        <v>0</v>
      </c>
      <c r="X230" s="43">
        <v>0.1890359168241966</v>
      </c>
      <c r="Y230" s="44">
        <v>0.1890359168241966</v>
      </c>
      <c r="Z230" s="43">
        <v>0</v>
      </c>
      <c r="AA230" s="43">
        <v>0</v>
      </c>
      <c r="AB230" s="43">
        <v>0</v>
      </c>
      <c r="AC230" s="14">
        <v>99.999999999999986</v>
      </c>
      <c r="AD230" s="14"/>
      <c r="AE230" s="35">
        <f t="shared" si="35"/>
        <v>28.544423440453688</v>
      </c>
      <c r="AF230" s="35">
        <f t="shared" si="40"/>
        <v>17.769376181474481</v>
      </c>
      <c r="AG230" s="36">
        <f t="shared" si="36"/>
        <v>0</v>
      </c>
      <c r="AH230" s="36">
        <f t="shared" si="37"/>
        <v>0.3780718336483932</v>
      </c>
      <c r="AI230" s="36">
        <f t="shared" si="38"/>
        <v>52.741020793950845</v>
      </c>
      <c r="AJ230" s="36">
        <f t="shared" si="39"/>
        <v>0.56710775047258977</v>
      </c>
      <c r="AK230" s="31">
        <v>100</v>
      </c>
    </row>
    <row r="231" spans="1:37">
      <c r="A231" s="58" t="s">
        <v>295</v>
      </c>
      <c r="B231" s="59">
        <v>57.592149020000001</v>
      </c>
      <c r="C231" s="59">
        <v>-95.166452379999996</v>
      </c>
      <c r="D231" s="62" t="s">
        <v>257</v>
      </c>
      <c r="E231" s="58" t="s">
        <v>260</v>
      </c>
      <c r="F231" s="57">
        <v>44.297520661157023</v>
      </c>
      <c r="G231" s="43">
        <v>41.32231404958678</v>
      </c>
      <c r="H231" s="43">
        <v>0.82644628099173556</v>
      </c>
      <c r="I231" s="44">
        <v>0</v>
      </c>
      <c r="J231" s="44">
        <v>0</v>
      </c>
      <c r="K231" s="43">
        <v>0.82644628099173556</v>
      </c>
      <c r="L231" s="43">
        <v>0</v>
      </c>
      <c r="M231" s="43">
        <v>0</v>
      </c>
      <c r="N231" s="43">
        <v>0</v>
      </c>
      <c r="O231" s="43">
        <v>0</v>
      </c>
      <c r="P231" s="43">
        <v>0.33057851239669422</v>
      </c>
      <c r="Q231" s="44">
        <v>11.074380165289256</v>
      </c>
      <c r="R231" s="43">
        <v>0</v>
      </c>
      <c r="S231" s="43">
        <v>0.66115702479338845</v>
      </c>
      <c r="T231" s="43">
        <v>0.16528925619834711</v>
      </c>
      <c r="U231" s="43">
        <v>0</v>
      </c>
      <c r="V231" s="43">
        <v>0</v>
      </c>
      <c r="W231" s="43">
        <v>0.49586776859504134</v>
      </c>
      <c r="X231" s="43">
        <v>0</v>
      </c>
      <c r="Y231" s="44">
        <v>0</v>
      </c>
      <c r="Z231" s="43">
        <v>0</v>
      </c>
      <c r="AA231" s="43">
        <v>0</v>
      </c>
      <c r="AB231" s="43">
        <v>0</v>
      </c>
      <c r="AC231" s="14">
        <v>100</v>
      </c>
      <c r="AD231" s="14"/>
      <c r="AE231" s="35">
        <f t="shared" si="35"/>
        <v>45.123966942148762</v>
      </c>
      <c r="AF231" s="35">
        <f t="shared" si="40"/>
        <v>11.404958677685951</v>
      </c>
      <c r="AG231" s="36">
        <f t="shared" si="36"/>
        <v>0.49586776859504134</v>
      </c>
      <c r="AH231" s="36">
        <f t="shared" si="37"/>
        <v>0</v>
      </c>
      <c r="AI231" s="36">
        <f t="shared" si="38"/>
        <v>42.148760330578519</v>
      </c>
      <c r="AJ231" s="36">
        <f t="shared" si="39"/>
        <v>0.66115702479338845</v>
      </c>
      <c r="AK231" s="31">
        <v>100</v>
      </c>
    </row>
    <row r="232" spans="1:37">
      <c r="A232" s="58" t="s">
        <v>296</v>
      </c>
      <c r="B232" s="59">
        <v>57.561260699999998</v>
      </c>
      <c r="C232" s="59">
        <v>-95.319724010000002</v>
      </c>
      <c r="D232" s="60" t="s">
        <v>315</v>
      </c>
      <c r="E232" s="64">
        <v>1.2</v>
      </c>
      <c r="F232" s="57">
        <v>28.942115768463072</v>
      </c>
      <c r="G232" s="43">
        <v>64.670658682634723</v>
      </c>
      <c r="H232" s="43">
        <v>0.79840319361277434</v>
      </c>
      <c r="I232" s="44">
        <v>0.39920159680638717</v>
      </c>
      <c r="J232" s="44">
        <v>0</v>
      </c>
      <c r="K232" s="43">
        <v>0</v>
      </c>
      <c r="L232" s="43">
        <v>0</v>
      </c>
      <c r="M232" s="43">
        <v>0</v>
      </c>
      <c r="N232" s="43">
        <v>0</v>
      </c>
      <c r="O232" s="43">
        <v>0</v>
      </c>
      <c r="P232" s="43">
        <v>0</v>
      </c>
      <c r="Q232" s="44">
        <v>3.3932135728542914</v>
      </c>
      <c r="R232" s="43">
        <v>0</v>
      </c>
      <c r="S232" s="43">
        <v>0.19960079840319359</v>
      </c>
      <c r="T232" s="43">
        <v>0.5988023952095809</v>
      </c>
      <c r="U232" s="43">
        <v>0</v>
      </c>
      <c r="V232" s="43">
        <v>0</v>
      </c>
      <c r="W232" s="43">
        <v>0.99800399201596801</v>
      </c>
      <c r="X232" s="43">
        <v>0</v>
      </c>
      <c r="Y232" s="44">
        <v>0</v>
      </c>
      <c r="Z232" s="43">
        <v>0</v>
      </c>
      <c r="AA232" s="43">
        <v>0</v>
      </c>
      <c r="AB232" s="43">
        <v>0</v>
      </c>
      <c r="AC232" s="14">
        <v>99.999999999999986</v>
      </c>
      <c r="AD232" s="14"/>
      <c r="AE232" s="35">
        <f t="shared" si="35"/>
        <v>28.942115768463072</v>
      </c>
      <c r="AF232" s="35">
        <f t="shared" si="40"/>
        <v>3.3932135728542914</v>
      </c>
      <c r="AG232" s="36">
        <f t="shared" si="36"/>
        <v>0.99800399201596801</v>
      </c>
      <c r="AH232" s="36">
        <f t="shared" si="37"/>
        <v>0.39920159680638717</v>
      </c>
      <c r="AI232" s="36">
        <f t="shared" si="38"/>
        <v>65.469061876247494</v>
      </c>
      <c r="AJ232" s="36">
        <f t="shared" si="39"/>
        <v>0.19960079840319359</v>
      </c>
      <c r="AK232" s="31">
        <v>99.999999999999986</v>
      </c>
    </row>
    <row r="233" spans="1:37">
      <c r="A233" s="58" t="s">
        <v>297</v>
      </c>
      <c r="B233" s="59">
        <v>57.703634020000003</v>
      </c>
      <c r="C233" s="59">
        <v>-95.262268980000002</v>
      </c>
      <c r="D233" s="60" t="s">
        <v>257</v>
      </c>
      <c r="E233" s="58" t="s">
        <v>298</v>
      </c>
      <c r="F233" s="57">
        <v>54.007633587786266</v>
      </c>
      <c r="G233" s="43">
        <v>34.351145038167942</v>
      </c>
      <c r="H233" s="43">
        <v>0.5725190839694656</v>
      </c>
      <c r="I233" s="44">
        <v>0</v>
      </c>
      <c r="J233" s="44">
        <v>0</v>
      </c>
      <c r="K233" s="43">
        <v>0</v>
      </c>
      <c r="L233" s="43">
        <v>0</v>
      </c>
      <c r="M233" s="43">
        <v>0</v>
      </c>
      <c r="N233" s="43">
        <v>0</v>
      </c>
      <c r="O233" s="43">
        <v>0</v>
      </c>
      <c r="P233" s="43">
        <v>0.19083969465648853</v>
      </c>
      <c r="Q233" s="44">
        <v>8.2061068702290072</v>
      </c>
      <c r="R233" s="43">
        <v>0</v>
      </c>
      <c r="S233" s="43">
        <v>1.9083969465648856</v>
      </c>
      <c r="T233" s="43">
        <v>0</v>
      </c>
      <c r="U233" s="43">
        <v>0</v>
      </c>
      <c r="V233" s="43">
        <v>0</v>
      </c>
      <c r="W233" s="43">
        <v>0.5725190839694656</v>
      </c>
      <c r="X233" s="43">
        <v>0</v>
      </c>
      <c r="Y233" s="44">
        <v>0</v>
      </c>
      <c r="Z233" s="43">
        <v>0</v>
      </c>
      <c r="AA233" s="43">
        <v>0.19083969465648853</v>
      </c>
      <c r="AB233" s="43">
        <v>0</v>
      </c>
      <c r="AC233" s="14">
        <v>100.00000000000003</v>
      </c>
      <c r="AD233" s="14"/>
      <c r="AE233" s="35">
        <f t="shared" si="35"/>
        <v>54.007633587786266</v>
      </c>
      <c r="AF233" s="35">
        <f t="shared" si="40"/>
        <v>8.3969465648854964</v>
      </c>
      <c r="AG233" s="36">
        <f t="shared" si="36"/>
        <v>0.5725190839694656</v>
      </c>
      <c r="AH233" s="36">
        <f t="shared" si="37"/>
        <v>0</v>
      </c>
      <c r="AI233" s="36">
        <f t="shared" si="38"/>
        <v>34.92366412213741</v>
      </c>
      <c r="AJ233" s="36">
        <f t="shared" si="39"/>
        <v>2.0992366412213741</v>
      </c>
      <c r="AK233" s="31">
        <v>100.00000000000003</v>
      </c>
    </row>
    <row r="234" spans="1:37">
      <c r="A234" s="58" t="s">
        <v>299</v>
      </c>
      <c r="B234" s="59">
        <v>58.128657250000003</v>
      </c>
      <c r="C234" s="59">
        <v>-94.581849070000004</v>
      </c>
      <c r="D234" s="60" t="s">
        <v>257</v>
      </c>
      <c r="E234" s="64">
        <v>8.5</v>
      </c>
      <c r="F234" s="57">
        <v>32.723948811700183</v>
      </c>
      <c r="G234" s="43">
        <v>50.457038391224863</v>
      </c>
      <c r="H234" s="43">
        <v>1.4625228519195612</v>
      </c>
      <c r="I234" s="44">
        <v>0.18281535648994515</v>
      </c>
      <c r="J234" s="44">
        <v>0</v>
      </c>
      <c r="K234" s="43">
        <v>1.2797074954296161</v>
      </c>
      <c r="L234" s="43">
        <v>0.3656307129798903</v>
      </c>
      <c r="M234" s="43">
        <v>0</v>
      </c>
      <c r="N234" s="43">
        <v>0</v>
      </c>
      <c r="O234" s="43">
        <v>0</v>
      </c>
      <c r="P234" s="43">
        <v>0</v>
      </c>
      <c r="Q234" s="44">
        <v>12.431444241316271</v>
      </c>
      <c r="R234" s="43">
        <v>0</v>
      </c>
      <c r="S234" s="43">
        <v>0.3656307129798903</v>
      </c>
      <c r="T234" s="43">
        <v>0</v>
      </c>
      <c r="U234" s="43">
        <v>0</v>
      </c>
      <c r="V234" s="43">
        <v>0</v>
      </c>
      <c r="W234" s="43">
        <v>0.73126142595978061</v>
      </c>
      <c r="X234" s="43">
        <v>0</v>
      </c>
      <c r="Y234" s="44">
        <v>0</v>
      </c>
      <c r="Z234" s="43">
        <v>0</v>
      </c>
      <c r="AA234" s="43">
        <v>0</v>
      </c>
      <c r="AB234" s="43">
        <v>0</v>
      </c>
      <c r="AC234" s="14">
        <v>100.00000000000001</v>
      </c>
      <c r="AD234" s="14"/>
      <c r="AE234" s="35">
        <f t="shared" si="35"/>
        <v>34.003656307129802</v>
      </c>
      <c r="AF234" s="35">
        <f t="shared" si="40"/>
        <v>12.431444241316271</v>
      </c>
      <c r="AG234" s="36">
        <f t="shared" si="36"/>
        <v>0.73126142595978061</v>
      </c>
      <c r="AH234" s="36">
        <f t="shared" si="37"/>
        <v>0.18281535648994515</v>
      </c>
      <c r="AI234" s="36">
        <f t="shared" si="38"/>
        <v>51.919561243144422</v>
      </c>
      <c r="AJ234" s="36">
        <f t="shared" si="39"/>
        <v>0.73126142595978061</v>
      </c>
      <c r="AK234" s="31">
        <v>100</v>
      </c>
    </row>
  </sheetData>
  <mergeCells count="5">
    <mergeCell ref="A1:AC1"/>
    <mergeCell ref="F21:AK21"/>
    <mergeCell ref="F28:AK28"/>
    <mergeCell ref="F119:AK119"/>
    <mergeCell ref="F128:AK128"/>
  </mergeCell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ReadMe</vt:lpstr>
      <vt:lpstr>Table 8</vt:lpstr>
      <vt:lpstr>Table 9</vt:lpstr>
      <vt:lpstr>Table 10</vt:lpstr>
      <vt:lpstr>Table 11</vt:lpstr>
      <vt:lpstr>Table 12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 Trommelen</dc:creator>
  <cp:lastModifiedBy>Steffano, Craig (GET)</cp:lastModifiedBy>
  <cp:lastPrinted>2014-01-09T14:00:12Z</cp:lastPrinted>
  <dcterms:created xsi:type="dcterms:W3CDTF">2010-12-29T21:44:53Z</dcterms:created>
  <dcterms:modified xsi:type="dcterms:W3CDTF">2019-10-16T15:18:18Z</dcterms:modified>
</cp:coreProperties>
</file>